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ombined_Bioassays/"/>
    </mc:Choice>
  </mc:AlternateContent>
  <xr:revisionPtr revIDLastSave="1957" documentId="8_{44E9C83B-B51A-41DF-A541-4EF01DA29DBA}" xr6:coauthVersionLast="47" xr6:coauthVersionMax="47" xr10:uidLastSave="{2E78BC6E-29E0-40BA-83C6-A3ADDB1AC995}"/>
  <bookViews>
    <workbookView xWindow="-28920" yWindow="-120" windowWidth="29040" windowHeight="15720" firstSheet="8" activeTab="17" xr2:uid="{7970D31B-D252-4A7D-9D19-9A81574FAEE7}"/>
  </bookViews>
  <sheets>
    <sheet name="Carb_RFU" sheetId="1" r:id="rId1"/>
    <sheet name="Carb_standardcurve" sheetId="7" r:id="rId2"/>
    <sheet name="Carb_Biomass" sheetId="2" r:id="rId3"/>
    <sheet name="Carb_PAM" sheetId="3" r:id="rId4"/>
    <sheet name="Dic_RFU" sheetId="4" r:id="rId5"/>
    <sheet name="Dic_standardcurve" sheetId="8" r:id="rId6"/>
    <sheet name="Dic_Biomass" sheetId="5" r:id="rId7"/>
    <sheet name="Dic_PAM" sheetId="6" r:id="rId8"/>
    <sheet name="PFOS_RFU" sheetId="21" r:id="rId9"/>
    <sheet name="PFOS_standardcurve" sheetId="22" r:id="rId10"/>
    <sheet name="PFOS_Biomass" sheetId="23" r:id="rId11"/>
    <sheet name="PFOS_PAM" sheetId="24" r:id="rId12"/>
    <sheet name="Q_RFU" sheetId="25" r:id="rId13"/>
    <sheet name="Q_standardcurve" sheetId="26" r:id="rId14"/>
    <sheet name="Q_biomass" sheetId="27" r:id="rId15"/>
    <sheet name="Q_PAM" sheetId="28" r:id="rId16"/>
    <sheet name="all_PAM" sheetId="9" r:id="rId17"/>
    <sheet name="all_pd" sheetId="29" r:id="rId18"/>
    <sheet name="all_delta" sheetId="30" r:id="rId19"/>
    <sheet name="all_pd_delta" sheetId="31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5" l="1"/>
  <c r="X18" i="21"/>
  <c r="Y18" i="21"/>
  <c r="X18" i="4"/>
  <c r="Y18" i="4"/>
  <c r="Y18" i="1"/>
  <c r="X18" i="1"/>
  <c r="AA81" i="1"/>
  <c r="AA80" i="1"/>
  <c r="AA79" i="1"/>
  <c r="AA78" i="1"/>
  <c r="AB78" i="1" s="1"/>
  <c r="AA77" i="1"/>
  <c r="AA76" i="1"/>
  <c r="AA75" i="1"/>
  <c r="AC74" i="1"/>
  <c r="AA74" i="1"/>
  <c r="AB74" i="1" s="1"/>
  <c r="AA73" i="1"/>
  <c r="AA72" i="1"/>
  <c r="AA71" i="1"/>
  <c r="AA70" i="1"/>
  <c r="AC70" i="1" s="1"/>
  <c r="AA69" i="1"/>
  <c r="AA68" i="1"/>
  <c r="AA67" i="1"/>
  <c r="AA66" i="1"/>
  <c r="AC66" i="1" s="1"/>
  <c r="AA65" i="1"/>
  <c r="AA64" i="1"/>
  <c r="AA63" i="1"/>
  <c r="AA62" i="1"/>
  <c r="AC62" i="1" s="1"/>
  <c r="AA61" i="1"/>
  <c r="AA60" i="1"/>
  <c r="AA59" i="1"/>
  <c r="AA58" i="1"/>
  <c r="AC58" i="1" s="1"/>
  <c r="AA57" i="1"/>
  <c r="AA56" i="1"/>
  <c r="AA55" i="1"/>
  <c r="AC54" i="1"/>
  <c r="AA54" i="1"/>
  <c r="AB54" i="1" s="1"/>
  <c r="AA53" i="1"/>
  <c r="AA52" i="1"/>
  <c r="AA51" i="1"/>
  <c r="AA50" i="1"/>
  <c r="AB50" i="1" s="1"/>
  <c r="AA49" i="1"/>
  <c r="AA48" i="1"/>
  <c r="AA47" i="1"/>
  <c r="AA46" i="1"/>
  <c r="AC46" i="1" s="1"/>
  <c r="AA45" i="1"/>
  <c r="AA44" i="1"/>
  <c r="AA43" i="1"/>
  <c r="AA42" i="1"/>
  <c r="AB42" i="1" s="1"/>
  <c r="AA41" i="1"/>
  <c r="AA40" i="1"/>
  <c r="AA39" i="1"/>
  <c r="AA38" i="1"/>
  <c r="AB38" i="1" s="1"/>
  <c r="AA37" i="1"/>
  <c r="AA36" i="1"/>
  <c r="AA35" i="1"/>
  <c r="AC34" i="1"/>
  <c r="AA34" i="1"/>
  <c r="AB34" i="1" s="1"/>
  <c r="AA33" i="1"/>
  <c r="AA32" i="1"/>
  <c r="AA31" i="1"/>
  <c r="AA30" i="1"/>
  <c r="AC30" i="1" s="1"/>
  <c r="AA29" i="1"/>
  <c r="AA28" i="1"/>
  <c r="AB26" i="1" s="1"/>
  <c r="AA27" i="1"/>
  <c r="AA26" i="1"/>
  <c r="AC26" i="1" s="1"/>
  <c r="AA25" i="1"/>
  <c r="AA24" i="1"/>
  <c r="AA23" i="1"/>
  <c r="AA22" i="1"/>
  <c r="AC22" i="1" s="1"/>
  <c r="AA21" i="1"/>
  <c r="AA20" i="1"/>
  <c r="AA19" i="1"/>
  <c r="AA18" i="1"/>
  <c r="AC18" i="1" s="1"/>
  <c r="X78" i="1"/>
  <c r="AK23" i="4"/>
  <c r="AK81" i="4"/>
  <c r="AK80" i="4"/>
  <c r="AK79" i="4"/>
  <c r="AM78" i="4"/>
  <c r="AL78" i="4"/>
  <c r="AK78" i="4"/>
  <c r="AK77" i="4"/>
  <c r="AK76" i="4"/>
  <c r="AK75" i="4"/>
  <c r="AK74" i="4"/>
  <c r="AM74" i="4" s="1"/>
  <c r="AK73" i="4"/>
  <c r="AK72" i="4"/>
  <c r="AK71" i="4"/>
  <c r="AK70" i="4"/>
  <c r="AM70" i="4" s="1"/>
  <c r="AK69" i="4"/>
  <c r="AK68" i="4"/>
  <c r="AK67" i="4"/>
  <c r="AK66" i="4"/>
  <c r="AM66" i="4" s="1"/>
  <c r="AK65" i="4"/>
  <c r="AK64" i="4"/>
  <c r="AK63" i="4"/>
  <c r="AK62" i="4"/>
  <c r="AM62" i="4" s="1"/>
  <c r="AK61" i="4"/>
  <c r="AK60" i="4"/>
  <c r="AK59" i="4"/>
  <c r="AK58" i="4"/>
  <c r="AM58" i="4" s="1"/>
  <c r="AK57" i="4"/>
  <c r="AK56" i="4"/>
  <c r="AK55" i="4"/>
  <c r="AM54" i="4"/>
  <c r="AK54" i="4"/>
  <c r="AL54" i="4" s="1"/>
  <c r="AK53" i="4"/>
  <c r="AK52" i="4"/>
  <c r="AK51" i="4"/>
  <c r="AK50" i="4"/>
  <c r="AM50" i="4" s="1"/>
  <c r="AK49" i="4"/>
  <c r="AK48" i="4"/>
  <c r="AK47" i="4"/>
  <c r="AK46" i="4"/>
  <c r="AM46" i="4" s="1"/>
  <c r="AK45" i="4"/>
  <c r="AK44" i="4"/>
  <c r="AK43" i="4"/>
  <c r="AK42" i="4"/>
  <c r="AM42" i="4" s="1"/>
  <c r="AK41" i="4"/>
  <c r="AK40" i="4"/>
  <c r="AK39" i="4"/>
  <c r="AM38" i="4"/>
  <c r="AL38" i="4"/>
  <c r="AK38" i="4"/>
  <c r="AK37" i="4"/>
  <c r="AK36" i="4"/>
  <c r="AK35" i="4"/>
  <c r="AK34" i="4"/>
  <c r="AL34" i="4" s="1"/>
  <c r="AK33" i="4"/>
  <c r="AK32" i="4"/>
  <c r="AK31" i="4"/>
  <c r="AK30" i="4"/>
  <c r="AM30" i="4" s="1"/>
  <c r="AK29" i="4"/>
  <c r="AK28" i="4"/>
  <c r="AK27" i="4"/>
  <c r="AK26" i="4"/>
  <c r="AM26" i="4" s="1"/>
  <c r="AK25" i="4"/>
  <c r="AK24" i="4"/>
  <c r="AK22" i="4"/>
  <c r="AM22" i="4" s="1"/>
  <c r="AK21" i="4"/>
  <c r="AK20" i="4"/>
  <c r="AK19" i="4"/>
  <c r="AK18" i="4"/>
  <c r="AM18" i="4" s="1"/>
  <c r="AA81" i="4"/>
  <c r="AA80" i="4"/>
  <c r="AA79" i="4"/>
  <c r="AA78" i="4"/>
  <c r="AC78" i="4" s="1"/>
  <c r="AA77" i="4"/>
  <c r="AA76" i="4"/>
  <c r="AA75" i="4"/>
  <c r="AA74" i="4"/>
  <c r="AC74" i="4" s="1"/>
  <c r="AA73" i="4"/>
  <c r="AA72" i="4"/>
  <c r="AA71" i="4"/>
  <c r="AA70" i="4"/>
  <c r="AC70" i="4" s="1"/>
  <c r="AA69" i="4"/>
  <c r="AA68" i="4"/>
  <c r="AA67" i="4"/>
  <c r="AA66" i="4"/>
  <c r="AC66" i="4" s="1"/>
  <c r="AA65" i="4"/>
  <c r="AA64" i="4"/>
  <c r="AA63" i="4"/>
  <c r="AA62" i="4"/>
  <c r="AB62" i="4" s="1"/>
  <c r="AA61" i="4"/>
  <c r="AA60" i="4"/>
  <c r="AA59" i="4"/>
  <c r="AA58" i="4"/>
  <c r="AC58" i="4" s="1"/>
  <c r="AA57" i="4"/>
  <c r="AA56" i="4"/>
  <c r="AA55" i="4"/>
  <c r="AC54" i="4"/>
  <c r="AA54" i="4"/>
  <c r="AB54" i="4" s="1"/>
  <c r="AA53" i="4"/>
  <c r="AA52" i="4"/>
  <c r="AA51" i="4"/>
  <c r="AA50" i="4"/>
  <c r="AC50" i="4" s="1"/>
  <c r="AA49" i="4"/>
  <c r="AA48" i="4"/>
  <c r="AA47" i="4"/>
  <c r="AA46" i="4"/>
  <c r="AC46" i="4" s="1"/>
  <c r="AA45" i="4"/>
  <c r="AA44" i="4"/>
  <c r="AA43" i="4"/>
  <c r="AA42" i="4"/>
  <c r="AC42" i="4" s="1"/>
  <c r="AA41" i="4"/>
  <c r="AA40" i="4"/>
  <c r="AA39" i="4"/>
  <c r="AA38" i="4"/>
  <c r="AB38" i="4" s="1"/>
  <c r="AA37" i="4"/>
  <c r="AA36" i="4"/>
  <c r="AA35" i="4"/>
  <c r="AA34" i="4"/>
  <c r="AC34" i="4" s="1"/>
  <c r="AA33" i="4"/>
  <c r="AA32" i="4"/>
  <c r="AA31" i="4"/>
  <c r="AA30" i="4"/>
  <c r="AC30" i="4" s="1"/>
  <c r="AA29" i="4"/>
  <c r="AA28" i="4"/>
  <c r="AA27" i="4"/>
  <c r="AA26" i="4"/>
  <c r="AC26" i="4" s="1"/>
  <c r="AA25" i="4"/>
  <c r="AA24" i="4"/>
  <c r="AA23" i="4"/>
  <c r="AA22" i="4"/>
  <c r="AC22" i="4" s="1"/>
  <c r="AA21" i="4"/>
  <c r="AA20" i="4"/>
  <c r="AA19" i="4"/>
  <c r="AA18" i="4"/>
  <c r="AC18" i="4" s="1"/>
  <c r="AK26" i="21"/>
  <c r="AK81" i="21"/>
  <c r="AK80" i="21"/>
  <c r="AK79" i="21"/>
  <c r="AK78" i="21"/>
  <c r="AM78" i="21" s="1"/>
  <c r="AK77" i="21"/>
  <c r="AK76" i="21"/>
  <c r="AK75" i="21"/>
  <c r="AK74" i="21"/>
  <c r="AL74" i="21" s="1"/>
  <c r="AK73" i="21"/>
  <c r="AK72" i="21"/>
  <c r="AK71" i="21"/>
  <c r="AK70" i="21"/>
  <c r="AL70" i="21" s="1"/>
  <c r="AK69" i="21"/>
  <c r="AK68" i="21"/>
  <c r="AK67" i="21"/>
  <c r="AK66" i="21"/>
  <c r="AM66" i="21" s="1"/>
  <c r="AK65" i="21"/>
  <c r="AK64" i="21"/>
  <c r="AK63" i="21"/>
  <c r="AK62" i="21"/>
  <c r="AM62" i="21" s="1"/>
  <c r="AK61" i="21"/>
  <c r="AK60" i="21"/>
  <c r="AK59" i="21"/>
  <c r="AK58" i="21"/>
  <c r="AL58" i="21" s="1"/>
  <c r="AK57" i="21"/>
  <c r="AK56" i="21"/>
  <c r="AK55" i="21"/>
  <c r="AL54" i="21" s="1"/>
  <c r="AM54" i="21"/>
  <c r="AK54" i="21"/>
  <c r="AK53" i="21"/>
  <c r="AK52" i="21"/>
  <c r="AK51" i="21"/>
  <c r="AK50" i="21"/>
  <c r="AM50" i="21" s="1"/>
  <c r="AK49" i="21"/>
  <c r="AK48" i="21"/>
  <c r="AK47" i="21"/>
  <c r="AK46" i="21"/>
  <c r="AM46" i="21" s="1"/>
  <c r="AK45" i="21"/>
  <c r="AK44" i="21"/>
  <c r="AK43" i="21"/>
  <c r="AK42" i="21"/>
  <c r="AL42" i="21" s="1"/>
  <c r="AK41" i="21"/>
  <c r="AK40" i="21"/>
  <c r="AK39" i="21"/>
  <c r="AK38" i="21"/>
  <c r="AM38" i="21" s="1"/>
  <c r="AK37" i="21"/>
  <c r="AK36" i="21"/>
  <c r="AK35" i="21"/>
  <c r="AK34" i="21"/>
  <c r="AM34" i="21" s="1"/>
  <c r="AK33" i="21"/>
  <c r="AK32" i="21"/>
  <c r="AK31" i="21"/>
  <c r="AK30" i="21"/>
  <c r="AL30" i="21" s="1"/>
  <c r="AK29" i="21"/>
  <c r="AK28" i="21"/>
  <c r="AK27" i="21"/>
  <c r="AM26" i="21"/>
  <c r="AK25" i="21"/>
  <c r="AK24" i="21"/>
  <c r="AK23" i="21"/>
  <c r="AK22" i="21"/>
  <c r="AL22" i="21" s="1"/>
  <c r="AK21" i="21"/>
  <c r="AK20" i="21"/>
  <c r="AK19" i="21"/>
  <c r="AK18" i="21"/>
  <c r="AM18" i="21" s="1"/>
  <c r="AA18" i="21"/>
  <c r="AA81" i="21"/>
  <c r="AA80" i="21"/>
  <c r="AA79" i="21"/>
  <c r="AC78" i="21"/>
  <c r="AB78" i="21"/>
  <c r="AA78" i="21"/>
  <c r="AA77" i="21"/>
  <c r="AA76" i="21"/>
  <c r="AA75" i="21"/>
  <c r="AA74" i="21"/>
  <c r="AC74" i="21" s="1"/>
  <c r="AA73" i="21"/>
  <c r="AA72" i="21"/>
  <c r="AA71" i="21"/>
  <c r="AA70" i="21"/>
  <c r="AC70" i="21" s="1"/>
  <c r="AA69" i="21"/>
  <c r="AA68" i="21"/>
  <c r="AA67" i="21"/>
  <c r="AA66" i="21"/>
  <c r="AC66" i="21" s="1"/>
  <c r="AA65" i="21"/>
  <c r="AA64" i="21"/>
  <c r="AA63" i="21"/>
  <c r="AA62" i="21"/>
  <c r="AC62" i="21" s="1"/>
  <c r="AA61" i="21"/>
  <c r="AA60" i="21"/>
  <c r="AA59" i="21"/>
  <c r="AA58" i="21"/>
  <c r="AC58" i="21" s="1"/>
  <c r="AA57" i="21"/>
  <c r="AA56" i="21"/>
  <c r="AA55" i="21"/>
  <c r="AB54" i="21" s="1"/>
  <c r="AC54" i="21"/>
  <c r="AA54" i="21"/>
  <c r="AA53" i="21"/>
  <c r="AA52" i="21"/>
  <c r="AA51" i="21"/>
  <c r="AC50" i="21" s="1"/>
  <c r="AA50" i="21"/>
  <c r="AA49" i="21"/>
  <c r="AA48" i="21"/>
  <c r="AA47" i="21"/>
  <c r="AA46" i="21"/>
  <c r="AC46" i="21" s="1"/>
  <c r="AA45" i="21"/>
  <c r="AA44" i="21"/>
  <c r="AA43" i="21"/>
  <c r="AA42" i="21"/>
  <c r="AC42" i="21" s="1"/>
  <c r="AA41" i="21"/>
  <c r="AA40" i="21"/>
  <c r="AA39" i="21"/>
  <c r="AC38" i="21"/>
  <c r="AB38" i="21"/>
  <c r="AA38" i="21"/>
  <c r="AA37" i="21"/>
  <c r="AA36" i="21"/>
  <c r="AA35" i="21"/>
  <c r="AA34" i="21"/>
  <c r="AC34" i="21" s="1"/>
  <c r="AA33" i="21"/>
  <c r="AA32" i="21"/>
  <c r="AA31" i="21"/>
  <c r="AA30" i="21"/>
  <c r="AC30" i="21" s="1"/>
  <c r="AA29" i="21"/>
  <c r="AA28" i="21"/>
  <c r="AA27" i="21"/>
  <c r="AA26" i="21"/>
  <c r="AC26" i="21" s="1"/>
  <c r="AA25" i="21"/>
  <c r="AA24" i="21"/>
  <c r="AA23" i="21"/>
  <c r="AA22" i="21"/>
  <c r="AC22" i="21" s="1"/>
  <c r="AA21" i="21"/>
  <c r="AA20" i="21"/>
  <c r="AA19" i="21"/>
  <c r="AB18" i="21"/>
  <c r="AE2" i="21"/>
  <c r="AE3" i="21"/>
  <c r="AF2" i="21" s="1"/>
  <c r="AE4" i="21"/>
  <c r="AE5" i="21"/>
  <c r="AE6" i="21"/>
  <c r="AE7" i="21"/>
  <c r="AF6" i="21" s="1"/>
  <c r="AE8" i="21"/>
  <c r="AE9" i="21"/>
  <c r="AE10" i="21"/>
  <c r="AE11" i="21"/>
  <c r="AF10" i="21" s="1"/>
  <c r="AE12" i="21"/>
  <c r="AE13" i="21"/>
  <c r="AE14" i="21"/>
  <c r="AE15" i="21"/>
  <c r="AF14" i="21" s="1"/>
  <c r="AE16" i="21"/>
  <c r="AE17" i="21"/>
  <c r="AE18" i="21"/>
  <c r="AE19" i="21"/>
  <c r="AF18" i="21" s="1"/>
  <c r="AE20" i="21"/>
  <c r="AE21" i="21"/>
  <c r="AE22" i="21"/>
  <c r="AG22" i="21" s="1"/>
  <c r="AE23" i="21"/>
  <c r="AF22" i="21" s="1"/>
  <c r="AE24" i="21"/>
  <c r="AE25" i="21"/>
  <c r="AE26" i="21"/>
  <c r="AE27" i="21"/>
  <c r="AF26" i="21" s="1"/>
  <c r="AE28" i="21"/>
  <c r="AE29" i="21"/>
  <c r="AE30" i="21"/>
  <c r="AE31" i="21"/>
  <c r="AF30" i="21" s="1"/>
  <c r="AE32" i="21"/>
  <c r="AE33" i="21"/>
  <c r="AE34" i="21"/>
  <c r="AE35" i="21"/>
  <c r="AE36" i="21"/>
  <c r="AF34" i="21" s="1"/>
  <c r="AE37" i="21"/>
  <c r="AE38" i="21"/>
  <c r="AE39" i="21"/>
  <c r="AF38" i="21" s="1"/>
  <c r="AE40" i="21"/>
  <c r="AE41" i="21"/>
  <c r="AE42" i="21"/>
  <c r="AE43" i="21"/>
  <c r="AF42" i="21" s="1"/>
  <c r="AE44" i="21"/>
  <c r="AE45" i="21"/>
  <c r="AE46" i="21"/>
  <c r="AE47" i="21"/>
  <c r="AF46" i="21" s="1"/>
  <c r="AE48" i="21"/>
  <c r="AE49" i="21"/>
  <c r="AE50" i="21"/>
  <c r="AE51" i="21"/>
  <c r="AE52" i="21"/>
  <c r="AF50" i="21" s="1"/>
  <c r="AE53" i="21"/>
  <c r="AE54" i="21"/>
  <c r="AE55" i="21"/>
  <c r="AF54" i="21" s="1"/>
  <c r="AE56" i="21"/>
  <c r="AE57" i="21"/>
  <c r="AE58" i="21"/>
  <c r="AE59" i="21"/>
  <c r="AH59" i="21" s="1"/>
  <c r="AE60" i="21"/>
  <c r="AH60" i="21" s="1"/>
  <c r="AE61" i="21"/>
  <c r="AH61" i="21" s="1"/>
  <c r="AE62" i="21"/>
  <c r="AE63" i="21"/>
  <c r="AF62" i="21" s="1"/>
  <c r="AE64" i="21"/>
  <c r="AE65" i="21"/>
  <c r="AE66" i="21"/>
  <c r="AE67" i="21"/>
  <c r="AE68" i="21"/>
  <c r="AF66" i="21" s="1"/>
  <c r="AE69" i="21"/>
  <c r="AE70" i="21"/>
  <c r="AE71" i="21"/>
  <c r="AF70" i="21" s="1"/>
  <c r="AE72" i="21"/>
  <c r="AE73" i="21"/>
  <c r="AE74" i="21"/>
  <c r="AE75" i="21"/>
  <c r="AF74" i="21" s="1"/>
  <c r="AE76" i="21"/>
  <c r="AE77" i="21"/>
  <c r="AE78" i="21"/>
  <c r="AE79" i="21"/>
  <c r="AF78" i="21" s="1"/>
  <c r="AE80" i="21"/>
  <c r="AH80" i="21" s="1"/>
  <c r="AE81" i="21"/>
  <c r="AH81" i="21" s="1"/>
  <c r="AA18" i="25"/>
  <c r="AM30" i="25"/>
  <c r="AM78" i="25"/>
  <c r="AL78" i="25"/>
  <c r="AM74" i="25"/>
  <c r="AL74" i="25"/>
  <c r="AM70" i="25"/>
  <c r="AL70" i="25"/>
  <c r="AM66" i="25"/>
  <c r="AL66" i="25"/>
  <c r="AM62" i="25"/>
  <c r="AL62" i="25"/>
  <c r="AM58" i="25"/>
  <c r="AL58" i="25"/>
  <c r="AM54" i="25"/>
  <c r="AL54" i="25"/>
  <c r="AM50" i="25"/>
  <c r="AL50" i="25"/>
  <c r="AM46" i="25"/>
  <c r="AL46" i="25"/>
  <c r="AM42" i="25"/>
  <c r="AL42" i="25"/>
  <c r="AM38" i="25"/>
  <c r="AL38" i="25"/>
  <c r="AM34" i="25"/>
  <c r="AL34" i="25"/>
  <c r="AL30" i="25"/>
  <c r="AM26" i="25"/>
  <c r="AL26" i="25"/>
  <c r="AM22" i="25"/>
  <c r="AL22" i="25"/>
  <c r="AM18" i="25"/>
  <c r="AL18" i="25"/>
  <c r="AK61" i="25"/>
  <c r="AK81" i="25"/>
  <c r="AK80" i="25"/>
  <c r="AK79" i="25"/>
  <c r="AK78" i="25"/>
  <c r="AK77" i="25"/>
  <c r="AK76" i="25"/>
  <c r="AK75" i="25"/>
  <c r="AK74" i="25"/>
  <c r="AK73" i="25"/>
  <c r="AK72" i="25"/>
  <c r="AK71" i="25"/>
  <c r="AK70" i="25"/>
  <c r="AK69" i="25"/>
  <c r="AK68" i="25"/>
  <c r="AK67" i="25"/>
  <c r="AK66" i="25"/>
  <c r="AK65" i="25"/>
  <c r="AK64" i="25"/>
  <c r="AK63" i="25"/>
  <c r="AK62" i="25"/>
  <c r="AK60" i="25"/>
  <c r="AK59" i="25"/>
  <c r="AK58" i="25"/>
  <c r="AK57" i="25"/>
  <c r="AK56" i="25"/>
  <c r="AK55" i="25"/>
  <c r="AK54" i="25"/>
  <c r="AK53" i="25"/>
  <c r="AK52" i="25"/>
  <c r="AK51" i="25"/>
  <c r="AK50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18" i="25"/>
  <c r="AA49" i="25"/>
  <c r="AA48" i="25"/>
  <c r="AA47" i="25"/>
  <c r="AA46" i="25"/>
  <c r="AA45" i="25"/>
  <c r="AA44" i="25"/>
  <c r="AA43" i="25"/>
  <c r="AA42" i="25"/>
  <c r="AA41" i="25"/>
  <c r="AA40" i="25"/>
  <c r="AA39" i="25"/>
  <c r="AA38" i="25"/>
  <c r="AA37" i="25"/>
  <c r="AA36" i="25"/>
  <c r="AA35" i="25"/>
  <c r="AA34" i="25"/>
  <c r="AA33" i="25"/>
  <c r="AA32" i="25"/>
  <c r="AA31" i="25"/>
  <c r="AA30" i="25"/>
  <c r="AC30" i="25" s="1"/>
  <c r="AA29" i="25"/>
  <c r="AA28" i="25"/>
  <c r="AA27" i="25"/>
  <c r="AA26" i="25"/>
  <c r="AA25" i="25"/>
  <c r="AA24" i="25"/>
  <c r="AA23" i="25"/>
  <c r="AA22" i="25"/>
  <c r="AB22" i="25" s="1"/>
  <c r="AA21" i="25"/>
  <c r="AA20" i="25"/>
  <c r="AA19" i="25"/>
  <c r="AB18" i="25" s="1"/>
  <c r="AC22" i="25"/>
  <c r="AC26" i="25"/>
  <c r="AC18" i="25"/>
  <c r="AC78" i="25"/>
  <c r="AB78" i="25"/>
  <c r="AC74" i="25"/>
  <c r="AB74" i="25"/>
  <c r="AC70" i="25"/>
  <c r="AB70" i="25"/>
  <c r="AC66" i="25"/>
  <c r="AB66" i="25"/>
  <c r="AC62" i="25"/>
  <c r="AB62" i="25"/>
  <c r="AC58" i="25"/>
  <c r="AB58" i="25"/>
  <c r="AC54" i="25"/>
  <c r="AB54" i="25"/>
  <c r="AC50" i="25"/>
  <c r="AB50" i="25"/>
  <c r="AC46" i="25"/>
  <c r="AB46" i="25"/>
  <c r="AC42" i="25"/>
  <c r="AB42" i="25"/>
  <c r="AC38" i="25"/>
  <c r="AB38" i="25"/>
  <c r="AC34" i="25"/>
  <c r="AB34" i="25"/>
  <c r="AA56" i="25"/>
  <c r="AA81" i="25"/>
  <c r="AA80" i="25"/>
  <c r="AA79" i="25"/>
  <c r="AA78" i="25"/>
  <c r="AA77" i="25"/>
  <c r="AA76" i="25"/>
  <c r="AA75" i="25"/>
  <c r="AA74" i="25"/>
  <c r="AA73" i="25"/>
  <c r="AA72" i="25"/>
  <c r="AA71" i="25"/>
  <c r="AA70" i="25"/>
  <c r="AA69" i="25"/>
  <c r="AA68" i="25"/>
  <c r="AA67" i="25"/>
  <c r="AA66" i="25"/>
  <c r="AA65" i="25"/>
  <c r="AA64" i="25"/>
  <c r="AA63" i="25"/>
  <c r="AA62" i="25"/>
  <c r="AA61" i="25"/>
  <c r="AA60" i="25"/>
  <c r="AA59" i="25"/>
  <c r="AA58" i="25"/>
  <c r="AA57" i="25"/>
  <c r="AA55" i="25"/>
  <c r="AA54" i="25"/>
  <c r="AA53" i="25"/>
  <c r="AA52" i="25"/>
  <c r="AA51" i="25"/>
  <c r="AA50" i="25"/>
  <c r="X22" i="25"/>
  <c r="E24" i="28"/>
  <c r="I21" i="28"/>
  <c r="E21" i="28"/>
  <c r="I20" i="28"/>
  <c r="E20" i="28"/>
  <c r="I19" i="28"/>
  <c r="E19" i="28"/>
  <c r="I18" i="28"/>
  <c r="E18" i="28"/>
  <c r="I17" i="28"/>
  <c r="E17" i="28"/>
  <c r="I16" i="28"/>
  <c r="E16" i="28"/>
  <c r="I15" i="28"/>
  <c r="E15" i="28"/>
  <c r="I14" i="28"/>
  <c r="E14" i="28"/>
  <c r="I13" i="28"/>
  <c r="E13" i="28"/>
  <c r="I12" i="28"/>
  <c r="E12" i="28"/>
  <c r="I11" i="28"/>
  <c r="E11" i="28"/>
  <c r="I10" i="28"/>
  <c r="E10" i="28"/>
  <c r="I9" i="28"/>
  <c r="E9" i="28"/>
  <c r="I8" i="28"/>
  <c r="E8" i="28"/>
  <c r="I7" i="28"/>
  <c r="E7" i="28"/>
  <c r="I6" i="28"/>
  <c r="E6" i="28"/>
  <c r="I5" i="28"/>
  <c r="E5" i="28"/>
  <c r="I4" i="28"/>
  <c r="E4" i="28"/>
  <c r="I3" i="28"/>
  <c r="E3" i="28"/>
  <c r="I2" i="28"/>
  <c r="E2" i="28"/>
  <c r="AE81" i="25"/>
  <c r="AE80" i="25"/>
  <c r="AE79" i="25"/>
  <c r="AE78" i="25"/>
  <c r="AE77" i="25"/>
  <c r="AE76" i="25"/>
  <c r="AE75" i="25"/>
  <c r="AE74" i="25"/>
  <c r="AE73" i="25"/>
  <c r="AE72" i="25"/>
  <c r="AE71" i="25"/>
  <c r="AE70" i="25"/>
  <c r="AE69" i="25"/>
  <c r="AE68" i="25"/>
  <c r="AE67" i="25"/>
  <c r="AE66" i="25"/>
  <c r="AE65" i="25"/>
  <c r="AE64" i="25"/>
  <c r="AE63" i="25"/>
  <c r="AE62" i="25"/>
  <c r="AE61" i="25"/>
  <c r="AE60" i="25"/>
  <c r="AE59" i="25"/>
  <c r="AE58" i="25"/>
  <c r="AE57" i="25"/>
  <c r="AE56" i="25"/>
  <c r="AE55" i="25"/>
  <c r="AE54" i="25"/>
  <c r="AE53" i="25"/>
  <c r="AE52" i="25"/>
  <c r="AE51" i="25"/>
  <c r="AE50" i="25"/>
  <c r="AG50" i="25" s="1"/>
  <c r="AE49" i="25"/>
  <c r="AE48" i="25"/>
  <c r="AE47" i="25"/>
  <c r="AE46" i="25"/>
  <c r="AE45" i="25"/>
  <c r="AE44" i="25"/>
  <c r="AE43" i="25"/>
  <c r="AE42" i="25"/>
  <c r="AG42" i="25" s="1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4" i="25"/>
  <c r="AE3" i="25"/>
  <c r="AE2" i="25"/>
  <c r="AG2" i="25" s="1"/>
  <c r="AG2" i="21"/>
  <c r="AE3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F70" i="1" s="1"/>
  <c r="AE69" i="1"/>
  <c r="AE68" i="1"/>
  <c r="AE67" i="1"/>
  <c r="AE66" i="1"/>
  <c r="AG66" i="1" s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G50" i="1" s="1"/>
  <c r="AE49" i="1"/>
  <c r="AE48" i="1"/>
  <c r="AE47" i="1"/>
  <c r="AE46" i="1"/>
  <c r="AG46" i="1" s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F30" i="1" s="1"/>
  <c r="AE29" i="1"/>
  <c r="AE28" i="1"/>
  <c r="AE27" i="1"/>
  <c r="AE26" i="1"/>
  <c r="AG26" i="1" s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F10" i="1" s="1"/>
  <c r="AE9" i="1"/>
  <c r="AE8" i="1"/>
  <c r="AE7" i="1"/>
  <c r="AE6" i="1"/>
  <c r="AE5" i="1"/>
  <c r="AE4" i="1"/>
  <c r="AE2" i="1"/>
  <c r="AE80" i="4"/>
  <c r="AG78" i="4" s="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G38" i="4" s="1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G58" i="4" s="1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1" i="4"/>
  <c r="AE2" i="4"/>
  <c r="V18" i="25"/>
  <c r="W78" i="25"/>
  <c r="V78" i="25"/>
  <c r="U78" i="25"/>
  <c r="T78" i="25"/>
  <c r="S78" i="25"/>
  <c r="R78" i="25"/>
  <c r="Q78" i="25"/>
  <c r="P78" i="25"/>
  <c r="W74" i="25"/>
  <c r="V74" i="25"/>
  <c r="U74" i="25"/>
  <c r="T74" i="25"/>
  <c r="S74" i="25"/>
  <c r="R74" i="25"/>
  <c r="Q74" i="25"/>
  <c r="P74" i="25"/>
  <c r="W70" i="25"/>
  <c r="V70" i="25"/>
  <c r="U70" i="25"/>
  <c r="T70" i="25"/>
  <c r="S70" i="25"/>
  <c r="R70" i="25"/>
  <c r="Q70" i="25"/>
  <c r="P70" i="25"/>
  <c r="W66" i="25"/>
  <c r="V66" i="25"/>
  <c r="U66" i="25"/>
  <c r="T66" i="25"/>
  <c r="S66" i="25"/>
  <c r="R66" i="25"/>
  <c r="Q66" i="25"/>
  <c r="P66" i="25"/>
  <c r="W62" i="25"/>
  <c r="V62" i="25"/>
  <c r="U62" i="25"/>
  <c r="T62" i="25"/>
  <c r="S62" i="25"/>
  <c r="R62" i="25"/>
  <c r="Q62" i="25"/>
  <c r="P62" i="25"/>
  <c r="W58" i="25"/>
  <c r="V58" i="25"/>
  <c r="U58" i="25"/>
  <c r="T58" i="25"/>
  <c r="S58" i="25"/>
  <c r="R58" i="25"/>
  <c r="Q58" i="25"/>
  <c r="P58" i="25"/>
  <c r="W54" i="25"/>
  <c r="V54" i="25"/>
  <c r="U54" i="25"/>
  <c r="T54" i="25"/>
  <c r="S54" i="25"/>
  <c r="R54" i="25"/>
  <c r="Q54" i="25"/>
  <c r="P54" i="25"/>
  <c r="W50" i="25"/>
  <c r="V50" i="25"/>
  <c r="U50" i="25"/>
  <c r="T50" i="25"/>
  <c r="S50" i="25"/>
  <c r="R50" i="25"/>
  <c r="Q50" i="25"/>
  <c r="P50" i="25"/>
  <c r="W46" i="25"/>
  <c r="V46" i="25"/>
  <c r="U46" i="25"/>
  <c r="T46" i="25"/>
  <c r="S46" i="25"/>
  <c r="R46" i="25"/>
  <c r="Q46" i="25"/>
  <c r="P46" i="25"/>
  <c r="X45" i="25"/>
  <c r="X43" i="25"/>
  <c r="W42" i="25"/>
  <c r="V42" i="25"/>
  <c r="U42" i="25"/>
  <c r="T42" i="25"/>
  <c r="S42" i="25"/>
  <c r="R42" i="25"/>
  <c r="Q42" i="25"/>
  <c r="P42" i="25"/>
  <c r="W38" i="25"/>
  <c r="V38" i="25"/>
  <c r="U38" i="25"/>
  <c r="T38" i="25"/>
  <c r="S38" i="25"/>
  <c r="R38" i="25"/>
  <c r="Q38" i="25"/>
  <c r="P38" i="25"/>
  <c r="W34" i="25"/>
  <c r="V34" i="25"/>
  <c r="U34" i="25"/>
  <c r="T34" i="25"/>
  <c r="S34" i="25"/>
  <c r="R34" i="25"/>
  <c r="Q34" i="25"/>
  <c r="P34" i="25"/>
  <c r="W30" i="25"/>
  <c r="V30" i="25"/>
  <c r="U30" i="25"/>
  <c r="T30" i="25"/>
  <c r="S30" i="25"/>
  <c r="R30" i="25"/>
  <c r="Q30" i="25"/>
  <c r="P30" i="25"/>
  <c r="W26" i="25"/>
  <c r="V26" i="25"/>
  <c r="U26" i="25"/>
  <c r="T26" i="25"/>
  <c r="S26" i="25"/>
  <c r="R26" i="25"/>
  <c r="Q26" i="25"/>
  <c r="P26" i="25"/>
  <c r="W22" i="25"/>
  <c r="V22" i="25"/>
  <c r="U22" i="25"/>
  <c r="T22" i="25"/>
  <c r="S22" i="25"/>
  <c r="R22" i="25"/>
  <c r="Q22" i="25"/>
  <c r="P22" i="25"/>
  <c r="W18" i="25"/>
  <c r="U18" i="25"/>
  <c r="T18" i="25"/>
  <c r="S18" i="25"/>
  <c r="R18" i="25"/>
  <c r="Q18" i="25"/>
  <c r="P18" i="25"/>
  <c r="W14" i="25"/>
  <c r="V14" i="25"/>
  <c r="U14" i="25"/>
  <c r="T14" i="25"/>
  <c r="S14" i="25"/>
  <c r="X81" i="25" s="1"/>
  <c r="R14" i="25"/>
  <c r="Q14" i="25"/>
  <c r="P14" i="25"/>
  <c r="W10" i="25"/>
  <c r="V10" i="25"/>
  <c r="U10" i="25"/>
  <c r="T10" i="25"/>
  <c r="S10" i="25"/>
  <c r="R10" i="25"/>
  <c r="Q10" i="25"/>
  <c r="P10" i="25"/>
  <c r="W6" i="25"/>
  <c r="V6" i="25"/>
  <c r="U6" i="25"/>
  <c r="T6" i="25"/>
  <c r="S6" i="25"/>
  <c r="X41" i="25" s="1"/>
  <c r="R6" i="25"/>
  <c r="Q6" i="25"/>
  <c r="P6" i="25"/>
  <c r="W2" i="25"/>
  <c r="V2" i="25"/>
  <c r="U2" i="25"/>
  <c r="T2" i="25"/>
  <c r="S2" i="25"/>
  <c r="R2" i="25"/>
  <c r="Q2" i="25"/>
  <c r="P2" i="25"/>
  <c r="W2" i="21"/>
  <c r="W78" i="21"/>
  <c r="V78" i="21"/>
  <c r="U78" i="21"/>
  <c r="T78" i="21"/>
  <c r="S78" i="21"/>
  <c r="R78" i="21"/>
  <c r="Q78" i="21"/>
  <c r="P78" i="21"/>
  <c r="W74" i="21"/>
  <c r="V74" i="21"/>
  <c r="U74" i="21"/>
  <c r="T74" i="21"/>
  <c r="S74" i="21"/>
  <c r="R74" i="21"/>
  <c r="Q74" i="21"/>
  <c r="P74" i="21"/>
  <c r="W70" i="21"/>
  <c r="V70" i="21"/>
  <c r="U70" i="21"/>
  <c r="T70" i="21"/>
  <c r="S70" i="21"/>
  <c r="R70" i="21"/>
  <c r="Q70" i="21"/>
  <c r="P70" i="21"/>
  <c r="W66" i="21"/>
  <c r="V66" i="21"/>
  <c r="U66" i="21"/>
  <c r="T66" i="21"/>
  <c r="S66" i="21"/>
  <c r="R66" i="21"/>
  <c r="Q66" i="21"/>
  <c r="P66" i="21"/>
  <c r="W62" i="21"/>
  <c r="V62" i="21"/>
  <c r="U62" i="21"/>
  <c r="T62" i="21"/>
  <c r="S62" i="21"/>
  <c r="R62" i="21"/>
  <c r="Q62" i="21"/>
  <c r="P62" i="21"/>
  <c r="W58" i="21"/>
  <c r="V58" i="21"/>
  <c r="U58" i="21"/>
  <c r="T58" i="21"/>
  <c r="S58" i="21"/>
  <c r="R58" i="21"/>
  <c r="Q58" i="21"/>
  <c r="P58" i="21"/>
  <c r="W54" i="21"/>
  <c r="V54" i="21"/>
  <c r="U54" i="21"/>
  <c r="T54" i="21"/>
  <c r="S54" i="21"/>
  <c r="R54" i="21"/>
  <c r="Q54" i="21"/>
  <c r="P54" i="21"/>
  <c r="W50" i="21"/>
  <c r="V50" i="21"/>
  <c r="U50" i="21"/>
  <c r="T50" i="21"/>
  <c r="S50" i="21"/>
  <c r="R50" i="21"/>
  <c r="Q50" i="21"/>
  <c r="P50" i="21"/>
  <c r="W46" i="21"/>
  <c r="V46" i="21"/>
  <c r="U46" i="21"/>
  <c r="T46" i="21"/>
  <c r="S46" i="21"/>
  <c r="R46" i="21"/>
  <c r="Q46" i="21"/>
  <c r="P46" i="21"/>
  <c r="W42" i="21"/>
  <c r="V42" i="21"/>
  <c r="U42" i="21"/>
  <c r="T42" i="21"/>
  <c r="S42" i="21"/>
  <c r="R42" i="21"/>
  <c r="Q42" i="21"/>
  <c r="P42" i="21"/>
  <c r="W38" i="21"/>
  <c r="V38" i="21"/>
  <c r="U38" i="21"/>
  <c r="T38" i="21"/>
  <c r="S38" i="21"/>
  <c r="R38" i="21"/>
  <c r="Q38" i="21"/>
  <c r="P38" i="21"/>
  <c r="W34" i="21"/>
  <c r="V34" i="21"/>
  <c r="U34" i="21"/>
  <c r="T34" i="21"/>
  <c r="S34" i="21"/>
  <c r="R34" i="21"/>
  <c r="Q34" i="21"/>
  <c r="P34" i="21"/>
  <c r="W30" i="21"/>
  <c r="V30" i="21"/>
  <c r="U30" i="21"/>
  <c r="T30" i="21"/>
  <c r="S30" i="21"/>
  <c r="R30" i="21"/>
  <c r="Q30" i="21"/>
  <c r="P30" i="21"/>
  <c r="W26" i="21"/>
  <c r="V26" i="21"/>
  <c r="U26" i="21"/>
  <c r="T26" i="21"/>
  <c r="S26" i="21"/>
  <c r="R26" i="21"/>
  <c r="Q26" i="21"/>
  <c r="P26" i="21"/>
  <c r="W22" i="21"/>
  <c r="V22" i="21"/>
  <c r="U22" i="21"/>
  <c r="T22" i="21"/>
  <c r="S22" i="21"/>
  <c r="R22" i="21"/>
  <c r="Q22" i="21"/>
  <c r="P22" i="21"/>
  <c r="W18" i="21"/>
  <c r="V18" i="21"/>
  <c r="U18" i="21"/>
  <c r="T18" i="21"/>
  <c r="S18" i="21"/>
  <c r="R18" i="21"/>
  <c r="Q18" i="21"/>
  <c r="P18" i="21"/>
  <c r="W14" i="21"/>
  <c r="V14" i="21"/>
  <c r="U14" i="21"/>
  <c r="T14" i="21"/>
  <c r="S14" i="21"/>
  <c r="X81" i="21" s="1"/>
  <c r="R14" i="21"/>
  <c r="Q14" i="21"/>
  <c r="P14" i="21"/>
  <c r="W10" i="21"/>
  <c r="V10" i="21"/>
  <c r="U10" i="21"/>
  <c r="T10" i="21"/>
  <c r="S10" i="21"/>
  <c r="R10" i="21"/>
  <c r="Q10" i="21"/>
  <c r="P10" i="21"/>
  <c r="W6" i="21"/>
  <c r="V6" i="21"/>
  <c r="U6" i="21"/>
  <c r="T6" i="21"/>
  <c r="S6" i="21"/>
  <c r="X41" i="21" s="1"/>
  <c r="R6" i="21"/>
  <c r="Q6" i="21"/>
  <c r="P6" i="21"/>
  <c r="V2" i="21"/>
  <c r="U2" i="21"/>
  <c r="T2" i="21"/>
  <c r="S2" i="21"/>
  <c r="R2" i="21"/>
  <c r="Q2" i="21"/>
  <c r="P2" i="21"/>
  <c r="P2" i="4"/>
  <c r="X81" i="4"/>
  <c r="W78" i="4"/>
  <c r="V78" i="4"/>
  <c r="U78" i="4"/>
  <c r="T78" i="4"/>
  <c r="S78" i="4"/>
  <c r="R78" i="4"/>
  <c r="Q78" i="4"/>
  <c r="P78" i="4"/>
  <c r="W74" i="4"/>
  <c r="V74" i="4"/>
  <c r="U74" i="4"/>
  <c r="T74" i="4"/>
  <c r="S74" i="4"/>
  <c r="R74" i="4"/>
  <c r="Q74" i="4"/>
  <c r="P74" i="4"/>
  <c r="X72" i="4"/>
  <c r="X70" i="4"/>
  <c r="W70" i="4"/>
  <c r="V70" i="4"/>
  <c r="U70" i="4"/>
  <c r="T70" i="4"/>
  <c r="S70" i="4"/>
  <c r="R70" i="4"/>
  <c r="Q70" i="4"/>
  <c r="P70" i="4"/>
  <c r="W66" i="4"/>
  <c r="V66" i="4"/>
  <c r="U66" i="4"/>
  <c r="T66" i="4"/>
  <c r="S66" i="4"/>
  <c r="R66" i="4"/>
  <c r="Q66" i="4"/>
  <c r="P66" i="4"/>
  <c r="X64" i="4"/>
  <c r="X63" i="4"/>
  <c r="W62" i="4"/>
  <c r="V62" i="4"/>
  <c r="U62" i="4"/>
  <c r="T62" i="4"/>
  <c r="S62" i="4"/>
  <c r="R62" i="4"/>
  <c r="Q62" i="4"/>
  <c r="P62" i="4"/>
  <c r="W58" i="4"/>
  <c r="V58" i="4"/>
  <c r="U58" i="4"/>
  <c r="T58" i="4"/>
  <c r="S58" i="4"/>
  <c r="R58" i="4"/>
  <c r="Q58" i="4"/>
  <c r="P58" i="4"/>
  <c r="W54" i="4"/>
  <c r="V54" i="4"/>
  <c r="U54" i="4"/>
  <c r="T54" i="4"/>
  <c r="S54" i="4"/>
  <c r="R54" i="4"/>
  <c r="Q54" i="4"/>
  <c r="P54" i="4"/>
  <c r="W50" i="4"/>
  <c r="V50" i="4"/>
  <c r="U50" i="4"/>
  <c r="T50" i="4"/>
  <c r="S50" i="4"/>
  <c r="R50" i="4"/>
  <c r="Q50" i="4"/>
  <c r="P50" i="4"/>
  <c r="X47" i="4"/>
  <c r="X46" i="4"/>
  <c r="W46" i="4"/>
  <c r="V46" i="4"/>
  <c r="U46" i="4"/>
  <c r="T46" i="4"/>
  <c r="S46" i="4"/>
  <c r="R46" i="4"/>
  <c r="Q46" i="4"/>
  <c r="P46" i="4"/>
  <c r="W42" i="4"/>
  <c r="V42" i="4"/>
  <c r="U42" i="4"/>
  <c r="T42" i="4"/>
  <c r="S42" i="4"/>
  <c r="R42" i="4"/>
  <c r="Q42" i="4"/>
  <c r="P42" i="4"/>
  <c r="X41" i="4"/>
  <c r="W38" i="4"/>
  <c r="V38" i="4"/>
  <c r="U38" i="4"/>
  <c r="T38" i="4"/>
  <c r="S38" i="4"/>
  <c r="R38" i="4"/>
  <c r="Q38" i="4"/>
  <c r="P38" i="4"/>
  <c r="W34" i="4"/>
  <c r="V34" i="4"/>
  <c r="U34" i="4"/>
  <c r="T34" i="4"/>
  <c r="S34" i="4"/>
  <c r="R34" i="4"/>
  <c r="Q34" i="4"/>
  <c r="P34" i="4"/>
  <c r="W30" i="4"/>
  <c r="V30" i="4"/>
  <c r="U30" i="4"/>
  <c r="T30" i="4"/>
  <c r="S30" i="4"/>
  <c r="R30" i="4"/>
  <c r="Q30" i="4"/>
  <c r="P30" i="4"/>
  <c r="W26" i="4"/>
  <c r="V26" i="4"/>
  <c r="U26" i="4"/>
  <c r="T26" i="4"/>
  <c r="S26" i="4"/>
  <c r="R26" i="4"/>
  <c r="Q26" i="4"/>
  <c r="P26" i="4"/>
  <c r="W22" i="4"/>
  <c r="V22" i="4"/>
  <c r="U22" i="4"/>
  <c r="T22" i="4"/>
  <c r="S22" i="4"/>
  <c r="R22" i="4"/>
  <c r="Q22" i="4"/>
  <c r="P22" i="4"/>
  <c r="W18" i="4"/>
  <c r="V18" i="4"/>
  <c r="U18" i="4"/>
  <c r="T18" i="4"/>
  <c r="S18" i="4"/>
  <c r="R18" i="4"/>
  <c r="Q18" i="4"/>
  <c r="P18" i="4"/>
  <c r="W14" i="4"/>
  <c r="V14" i="4"/>
  <c r="U14" i="4"/>
  <c r="T14" i="4"/>
  <c r="S14" i="4"/>
  <c r="X80" i="4" s="1"/>
  <c r="R14" i="4"/>
  <c r="Q14" i="4"/>
  <c r="P14" i="4"/>
  <c r="W10" i="4"/>
  <c r="V10" i="4"/>
  <c r="U10" i="4"/>
  <c r="T10" i="4"/>
  <c r="S10" i="4"/>
  <c r="R10" i="4"/>
  <c r="Q10" i="4"/>
  <c r="P10" i="4"/>
  <c r="W6" i="4"/>
  <c r="V6" i="4"/>
  <c r="U6" i="4"/>
  <c r="T6" i="4"/>
  <c r="S6" i="4"/>
  <c r="X40" i="4" s="1"/>
  <c r="R6" i="4"/>
  <c r="Q6" i="4"/>
  <c r="P6" i="4"/>
  <c r="W2" i="4"/>
  <c r="V2" i="4"/>
  <c r="U2" i="4"/>
  <c r="T2" i="4"/>
  <c r="S2" i="4"/>
  <c r="R2" i="4"/>
  <c r="Q2" i="4"/>
  <c r="X56" i="1"/>
  <c r="X57" i="1"/>
  <c r="X58" i="1"/>
  <c r="X69" i="1"/>
  <c r="X72" i="1"/>
  <c r="X73" i="1"/>
  <c r="X74" i="1"/>
  <c r="X75" i="1"/>
  <c r="X76" i="1"/>
  <c r="X77" i="1"/>
  <c r="X79" i="1"/>
  <c r="W78" i="1"/>
  <c r="V78" i="1"/>
  <c r="U78" i="1"/>
  <c r="T78" i="1"/>
  <c r="W74" i="1"/>
  <c r="V74" i="1"/>
  <c r="U74" i="1"/>
  <c r="T74" i="1"/>
  <c r="W70" i="1"/>
  <c r="V70" i="1"/>
  <c r="U70" i="1"/>
  <c r="T70" i="1"/>
  <c r="W66" i="1"/>
  <c r="V66" i="1"/>
  <c r="U66" i="1"/>
  <c r="T66" i="1"/>
  <c r="W62" i="1"/>
  <c r="V62" i="1"/>
  <c r="U62" i="1"/>
  <c r="T62" i="1"/>
  <c r="W58" i="1"/>
  <c r="V58" i="1"/>
  <c r="U58" i="1"/>
  <c r="T58" i="1"/>
  <c r="W54" i="1"/>
  <c r="V54" i="1"/>
  <c r="U54" i="1"/>
  <c r="T54" i="1"/>
  <c r="W50" i="1"/>
  <c r="V50" i="1"/>
  <c r="U50" i="1"/>
  <c r="T50" i="1"/>
  <c r="W46" i="1"/>
  <c r="V46" i="1"/>
  <c r="U46" i="1"/>
  <c r="T46" i="1"/>
  <c r="W42" i="1"/>
  <c r="V42" i="1"/>
  <c r="U42" i="1"/>
  <c r="T42" i="1"/>
  <c r="W38" i="1"/>
  <c r="V38" i="1"/>
  <c r="U38" i="1"/>
  <c r="T38" i="1"/>
  <c r="W34" i="1"/>
  <c r="V34" i="1"/>
  <c r="U34" i="1"/>
  <c r="T34" i="1"/>
  <c r="W30" i="1"/>
  <c r="V30" i="1"/>
  <c r="U30" i="1"/>
  <c r="T30" i="1"/>
  <c r="W26" i="1"/>
  <c r="V26" i="1"/>
  <c r="U26" i="1"/>
  <c r="T26" i="1"/>
  <c r="W22" i="1"/>
  <c r="V22" i="1"/>
  <c r="U22" i="1"/>
  <c r="T22" i="1"/>
  <c r="W18" i="1"/>
  <c r="V18" i="1"/>
  <c r="U18" i="1"/>
  <c r="T18" i="1"/>
  <c r="W14" i="1"/>
  <c r="V14" i="1"/>
  <c r="U14" i="1"/>
  <c r="T14" i="1"/>
  <c r="W10" i="1"/>
  <c r="V10" i="1"/>
  <c r="U10" i="1"/>
  <c r="T10" i="1"/>
  <c r="W6" i="1"/>
  <c r="V6" i="1"/>
  <c r="U6" i="1"/>
  <c r="T6" i="1"/>
  <c r="U2" i="1"/>
  <c r="V2" i="1"/>
  <c r="W2" i="1"/>
  <c r="T2" i="1"/>
  <c r="S78" i="1"/>
  <c r="R78" i="1"/>
  <c r="Q78" i="1"/>
  <c r="P78" i="1"/>
  <c r="S74" i="1"/>
  <c r="R74" i="1"/>
  <c r="Q74" i="1"/>
  <c r="P74" i="1"/>
  <c r="S70" i="1"/>
  <c r="R70" i="1"/>
  <c r="Q70" i="1"/>
  <c r="P70" i="1"/>
  <c r="S66" i="1"/>
  <c r="R66" i="1"/>
  <c r="Q66" i="1"/>
  <c r="P66" i="1"/>
  <c r="S62" i="1"/>
  <c r="R62" i="1"/>
  <c r="Q62" i="1"/>
  <c r="P62" i="1"/>
  <c r="S58" i="1"/>
  <c r="R58" i="1"/>
  <c r="Q58" i="1"/>
  <c r="P58" i="1"/>
  <c r="S54" i="1"/>
  <c r="R54" i="1"/>
  <c r="Q54" i="1"/>
  <c r="P54" i="1"/>
  <c r="S50" i="1"/>
  <c r="R50" i="1"/>
  <c r="Q50" i="1"/>
  <c r="P50" i="1"/>
  <c r="S46" i="1"/>
  <c r="R46" i="1"/>
  <c r="Q46" i="1"/>
  <c r="P46" i="1"/>
  <c r="S42" i="1"/>
  <c r="R42" i="1"/>
  <c r="Q42" i="1"/>
  <c r="P42" i="1"/>
  <c r="S38" i="1"/>
  <c r="R38" i="1"/>
  <c r="Q38" i="1"/>
  <c r="P38" i="1"/>
  <c r="S34" i="1"/>
  <c r="R34" i="1"/>
  <c r="Q34" i="1"/>
  <c r="P34" i="1"/>
  <c r="P30" i="1"/>
  <c r="S30" i="1"/>
  <c r="R30" i="1"/>
  <c r="Q30" i="1"/>
  <c r="S26" i="1"/>
  <c r="R26" i="1"/>
  <c r="Q26" i="1"/>
  <c r="P26" i="1"/>
  <c r="S22" i="1"/>
  <c r="R22" i="1"/>
  <c r="Q22" i="1"/>
  <c r="P22" i="1"/>
  <c r="S18" i="1"/>
  <c r="R18" i="1"/>
  <c r="Q18" i="1"/>
  <c r="P18" i="1"/>
  <c r="S14" i="1"/>
  <c r="X61" i="1" s="1"/>
  <c r="R14" i="1"/>
  <c r="Q14" i="1"/>
  <c r="P14" i="1"/>
  <c r="S10" i="1"/>
  <c r="R10" i="1"/>
  <c r="Q10" i="1"/>
  <c r="P10" i="1"/>
  <c r="S6" i="1"/>
  <c r="X27" i="1" s="1"/>
  <c r="R6" i="1"/>
  <c r="Q6" i="1"/>
  <c r="P6" i="1"/>
  <c r="Q2" i="1"/>
  <c r="R2" i="1"/>
  <c r="S2" i="1"/>
  <c r="P2" i="1"/>
  <c r="AC42" i="1" l="1"/>
  <c r="AB30" i="1"/>
  <c r="AB70" i="1"/>
  <c r="AB18" i="1"/>
  <c r="AB58" i="1"/>
  <c r="AB46" i="1"/>
  <c r="AC50" i="1"/>
  <c r="AC38" i="1"/>
  <c r="AC78" i="1"/>
  <c r="AB62" i="1"/>
  <c r="AB66" i="1"/>
  <c r="AB22" i="1"/>
  <c r="X55" i="1"/>
  <c r="Y54" i="1" s="1"/>
  <c r="X54" i="1"/>
  <c r="X53" i="1"/>
  <c r="X51" i="1"/>
  <c r="X52" i="1"/>
  <c r="X80" i="1"/>
  <c r="Y74" i="1"/>
  <c r="AG18" i="1"/>
  <c r="AG38" i="1"/>
  <c r="AF58" i="1"/>
  <c r="AG78" i="1"/>
  <c r="X71" i="1"/>
  <c r="X70" i="1"/>
  <c r="Z70" i="1" s="1"/>
  <c r="X67" i="1"/>
  <c r="Z74" i="1"/>
  <c r="Y70" i="1"/>
  <c r="X68" i="1"/>
  <c r="X65" i="1"/>
  <c r="X64" i="1"/>
  <c r="X36" i="1"/>
  <c r="Y34" i="1" s="1"/>
  <c r="X63" i="1"/>
  <c r="X35" i="1"/>
  <c r="X60" i="1"/>
  <c r="AG22" i="1"/>
  <c r="AG42" i="1"/>
  <c r="X66" i="1"/>
  <c r="X34" i="1"/>
  <c r="X59" i="1"/>
  <c r="Y58" i="1" s="1"/>
  <c r="AG2" i="1"/>
  <c r="AH51" i="1"/>
  <c r="AH53" i="1"/>
  <c r="AH79" i="1"/>
  <c r="AH67" i="1"/>
  <c r="X42" i="1"/>
  <c r="X20" i="1"/>
  <c r="AG62" i="1"/>
  <c r="X38" i="1"/>
  <c r="AG10" i="1"/>
  <c r="X46" i="1"/>
  <c r="X26" i="1"/>
  <c r="X45" i="1"/>
  <c r="X25" i="1"/>
  <c r="X44" i="1"/>
  <c r="X24" i="1"/>
  <c r="X43" i="1"/>
  <c r="X23" i="1"/>
  <c r="X22" i="1"/>
  <c r="X41" i="1"/>
  <c r="X21" i="1"/>
  <c r="X40" i="1"/>
  <c r="X39" i="1"/>
  <c r="X19" i="1"/>
  <c r="X50" i="1"/>
  <c r="X62" i="1"/>
  <c r="X37" i="1"/>
  <c r="X81" i="1"/>
  <c r="Z78" i="1" s="1"/>
  <c r="AG6" i="1"/>
  <c r="X33" i="1"/>
  <c r="X32" i="1"/>
  <c r="X31" i="1"/>
  <c r="X30" i="1"/>
  <c r="X49" i="1"/>
  <c r="X29" i="1"/>
  <c r="AF14" i="1"/>
  <c r="AH71" i="1" s="1"/>
  <c r="X48" i="1"/>
  <c r="X28" i="1"/>
  <c r="AG14" i="1"/>
  <c r="AF34" i="1"/>
  <c r="AH70" i="1" s="1"/>
  <c r="AF54" i="1"/>
  <c r="X47" i="1"/>
  <c r="AG54" i="1"/>
  <c r="AF74" i="1"/>
  <c r="AL74" i="4"/>
  <c r="AL62" i="4"/>
  <c r="AL50" i="4"/>
  <c r="AL70" i="4"/>
  <c r="AL18" i="4"/>
  <c r="AM34" i="4"/>
  <c r="AL22" i="4"/>
  <c r="AL30" i="4"/>
  <c r="AL26" i="4"/>
  <c r="AL66" i="4"/>
  <c r="AL42" i="4"/>
  <c r="AL46" i="4"/>
  <c r="AL58" i="4"/>
  <c r="AB58" i="4"/>
  <c r="AB74" i="4"/>
  <c r="AB42" i="4"/>
  <c r="AB30" i="4"/>
  <c r="AB18" i="4"/>
  <c r="AB46" i="4"/>
  <c r="AC62" i="4"/>
  <c r="AB26" i="4"/>
  <c r="AB66" i="4"/>
  <c r="AB34" i="4"/>
  <c r="AB50" i="4"/>
  <c r="AC38" i="4"/>
  <c r="AB70" i="4"/>
  <c r="AB22" i="4"/>
  <c r="AB78" i="4"/>
  <c r="AG34" i="4"/>
  <c r="X35" i="4"/>
  <c r="X42" i="4"/>
  <c r="X36" i="4"/>
  <c r="X43" i="4"/>
  <c r="AF46" i="4"/>
  <c r="X26" i="4"/>
  <c r="X37" i="4"/>
  <c r="X45" i="4"/>
  <c r="AG74" i="4"/>
  <c r="AF54" i="4"/>
  <c r="X34" i="4"/>
  <c r="X19" i="4"/>
  <c r="X21" i="4"/>
  <c r="X44" i="4"/>
  <c r="AF42" i="4"/>
  <c r="AH78" i="4" s="1"/>
  <c r="AJ78" i="4" s="1"/>
  <c r="AF78" i="4"/>
  <c r="AF38" i="4"/>
  <c r="AH74" i="4" s="1"/>
  <c r="AG42" i="4"/>
  <c r="AF58" i="4"/>
  <c r="AG46" i="4"/>
  <c r="AF14" i="4"/>
  <c r="AH69" i="4" s="1"/>
  <c r="X20" i="4"/>
  <c r="AF62" i="4"/>
  <c r="AH75" i="4"/>
  <c r="AH81" i="4"/>
  <c r="AH79" i="4"/>
  <c r="AH80" i="4"/>
  <c r="AH65" i="4"/>
  <c r="AH61" i="4"/>
  <c r="AH60" i="4"/>
  <c r="AH63" i="4"/>
  <c r="AH64" i="4"/>
  <c r="AF74" i="4"/>
  <c r="AH73" i="4"/>
  <c r="AH52" i="4"/>
  <c r="AJ50" i="4" s="1"/>
  <c r="AF10" i="4"/>
  <c r="AG54" i="4"/>
  <c r="AH67" i="4"/>
  <c r="AF26" i="4"/>
  <c r="AH62" i="4" s="1"/>
  <c r="AG62" i="4"/>
  <c r="AG26" i="4"/>
  <c r="AG6" i="4"/>
  <c r="AH53" i="4"/>
  <c r="AH72" i="4"/>
  <c r="AG14" i="4"/>
  <c r="AH51" i="4"/>
  <c r="AG30" i="4"/>
  <c r="AH68" i="4"/>
  <c r="AG2" i="4"/>
  <c r="X65" i="4"/>
  <c r="AF2" i="4"/>
  <c r="X54" i="4"/>
  <c r="AH59" i="4"/>
  <c r="X48" i="4"/>
  <c r="Z46" i="4" s="1"/>
  <c r="AG18" i="4"/>
  <c r="X49" i="4"/>
  <c r="AH57" i="4"/>
  <c r="AH71" i="4"/>
  <c r="AH50" i="4"/>
  <c r="AG22" i="4"/>
  <c r="AH76" i="4"/>
  <c r="AH56" i="4"/>
  <c r="AH39" i="4"/>
  <c r="AH37" i="4"/>
  <c r="AG50" i="4"/>
  <c r="AF50" i="4"/>
  <c r="AG66" i="4"/>
  <c r="Z34" i="4"/>
  <c r="X58" i="4"/>
  <c r="AF66" i="4"/>
  <c r="AG70" i="4"/>
  <c r="AF70" i="4"/>
  <c r="Z42" i="4"/>
  <c r="X78" i="4"/>
  <c r="X51" i="4"/>
  <c r="X59" i="4"/>
  <c r="X74" i="4"/>
  <c r="AF6" i="4"/>
  <c r="AH32" i="4" s="1"/>
  <c r="AG10" i="4"/>
  <c r="X23" i="4"/>
  <c r="X31" i="4"/>
  <c r="AF18" i="4"/>
  <c r="AH54" i="4" s="1"/>
  <c r="X32" i="4"/>
  <c r="AF22" i="4"/>
  <c r="AH58" i="4" s="1"/>
  <c r="AH18" i="4"/>
  <c r="X33" i="4"/>
  <c r="AF30" i="4"/>
  <c r="AH66" i="4" s="1"/>
  <c r="X52" i="4"/>
  <c r="X53" i="4"/>
  <c r="X60" i="4"/>
  <c r="X75" i="4"/>
  <c r="Z74" i="4" s="1"/>
  <c r="X30" i="4"/>
  <c r="X61" i="4"/>
  <c r="X76" i="4"/>
  <c r="X24" i="4"/>
  <c r="X77" i="4"/>
  <c r="AH55" i="4"/>
  <c r="X25" i="4"/>
  <c r="X38" i="4"/>
  <c r="AF34" i="4"/>
  <c r="AH70" i="4" s="1"/>
  <c r="AM70" i="21"/>
  <c r="AM42" i="21"/>
  <c r="AM30" i="21"/>
  <c r="AL18" i="21"/>
  <c r="AL34" i="21"/>
  <c r="AM58" i="21"/>
  <c r="AL46" i="21"/>
  <c r="AM74" i="21"/>
  <c r="AL62" i="21"/>
  <c r="AM22" i="21"/>
  <c r="AL38" i="21"/>
  <c r="AL78" i="21"/>
  <c r="AL26" i="21"/>
  <c r="AL66" i="21"/>
  <c r="AL50" i="21"/>
  <c r="AB70" i="21"/>
  <c r="AB34" i="21"/>
  <c r="AB74" i="21"/>
  <c r="AB22" i="21"/>
  <c r="AB62" i="21"/>
  <c r="AB42" i="21"/>
  <c r="AB58" i="21"/>
  <c r="AB50" i="21"/>
  <c r="AB46" i="21"/>
  <c r="AB30" i="21"/>
  <c r="AC18" i="21"/>
  <c r="AB26" i="21"/>
  <c r="AB66" i="21"/>
  <c r="AF58" i="21"/>
  <c r="AH74" i="21"/>
  <c r="AG58" i="21"/>
  <c r="AG62" i="21"/>
  <c r="AG70" i="21"/>
  <c r="AG30" i="21"/>
  <c r="AH73" i="21"/>
  <c r="AH72" i="21"/>
  <c r="AH52" i="21"/>
  <c r="AH51" i="21"/>
  <c r="AH53" i="21"/>
  <c r="AH68" i="21"/>
  <c r="AH71" i="21"/>
  <c r="AH67" i="21"/>
  <c r="AH69" i="21"/>
  <c r="AH79" i="21"/>
  <c r="AH64" i="21"/>
  <c r="AH63" i="21"/>
  <c r="AG34" i="21"/>
  <c r="AH54" i="21"/>
  <c r="AH50" i="21"/>
  <c r="AG42" i="21"/>
  <c r="X54" i="21"/>
  <c r="AG6" i="21"/>
  <c r="X47" i="21"/>
  <c r="X32" i="21"/>
  <c r="X23" i="21"/>
  <c r="X24" i="21"/>
  <c r="X48" i="21"/>
  <c r="X30" i="21"/>
  <c r="AH65" i="21"/>
  <c r="X52" i="21"/>
  <c r="AG74" i="21"/>
  <c r="X74" i="21"/>
  <c r="X43" i="21"/>
  <c r="X34" i="21"/>
  <c r="X45" i="21"/>
  <c r="AH76" i="21"/>
  <c r="X26" i="21"/>
  <c r="Z18" i="21"/>
  <c r="X37" i="21"/>
  <c r="AH57" i="21"/>
  <c r="AH77" i="21"/>
  <c r="X35" i="21"/>
  <c r="AG38" i="21"/>
  <c r="AG78" i="21"/>
  <c r="AH43" i="21"/>
  <c r="AH40" i="21"/>
  <c r="AH29" i="21"/>
  <c r="AH48" i="21"/>
  <c r="AH49" i="21"/>
  <c r="AH18" i="21"/>
  <c r="AH20" i="21"/>
  <c r="AH75" i="21"/>
  <c r="AH56" i="21"/>
  <c r="AG46" i="21"/>
  <c r="AH55" i="21"/>
  <c r="X36" i="21"/>
  <c r="X44" i="21"/>
  <c r="AG10" i="21"/>
  <c r="AG66" i="21"/>
  <c r="X53" i="21"/>
  <c r="AG14" i="21"/>
  <c r="AH26" i="21"/>
  <c r="X63" i="21"/>
  <c r="AG54" i="21"/>
  <c r="X72" i="21"/>
  <c r="X25" i="21"/>
  <c r="X33" i="21"/>
  <c r="X64" i="21"/>
  <c r="AG18" i="21"/>
  <c r="X38" i="21"/>
  <c r="X46" i="21"/>
  <c r="Z46" i="21" s="1"/>
  <c r="AB26" i="25"/>
  <c r="AB30" i="25"/>
  <c r="AG14" i="25"/>
  <c r="AG34" i="25"/>
  <c r="AG54" i="25"/>
  <c r="AG74" i="25"/>
  <c r="X23" i="25"/>
  <c r="X44" i="25"/>
  <c r="AG18" i="25"/>
  <c r="AG38" i="25"/>
  <c r="AG58" i="25"/>
  <c r="AG6" i="25"/>
  <c r="AG26" i="25"/>
  <c r="X58" i="25"/>
  <c r="AF54" i="25"/>
  <c r="X30" i="25"/>
  <c r="X53" i="25"/>
  <c r="X31" i="25"/>
  <c r="X47" i="25"/>
  <c r="X63" i="25"/>
  <c r="X72" i="25"/>
  <c r="AG46" i="25"/>
  <c r="X19" i="25"/>
  <c r="X48" i="25"/>
  <c r="X54" i="25"/>
  <c r="X64" i="25"/>
  <c r="AF10" i="25"/>
  <c r="AG66" i="25"/>
  <c r="X75" i="25"/>
  <c r="AF74" i="25"/>
  <c r="X61" i="25"/>
  <c r="X77" i="25"/>
  <c r="X38" i="25"/>
  <c r="AF62" i="25"/>
  <c r="X20" i="25"/>
  <c r="X49" i="25"/>
  <c r="X65" i="25"/>
  <c r="AG30" i="25"/>
  <c r="X21" i="25"/>
  <c r="X26" i="25"/>
  <c r="X74" i="25"/>
  <c r="X34" i="25"/>
  <c r="X52" i="25"/>
  <c r="X76" i="25"/>
  <c r="X24" i="25"/>
  <c r="X35" i="25"/>
  <c r="X42" i="25"/>
  <c r="AG70" i="25"/>
  <c r="X36" i="25"/>
  <c r="X37" i="25"/>
  <c r="AF14" i="25"/>
  <c r="AH77" i="25" s="1"/>
  <c r="AF34" i="25"/>
  <c r="X25" i="25"/>
  <c r="X32" i="25"/>
  <c r="AG22" i="25"/>
  <c r="X33" i="25"/>
  <c r="AG78" i="25"/>
  <c r="X46" i="25"/>
  <c r="X71" i="25"/>
  <c r="AI62" i="4"/>
  <c r="AF2" i="25"/>
  <c r="AF42" i="25"/>
  <c r="AF30" i="25"/>
  <c r="AF70" i="25"/>
  <c r="AF18" i="25"/>
  <c r="AF58" i="25"/>
  <c r="AF6" i="25"/>
  <c r="AH35" i="25" s="1"/>
  <c r="AF46" i="25"/>
  <c r="AF22" i="25"/>
  <c r="AH58" i="25" s="1"/>
  <c r="AF50" i="25"/>
  <c r="AF38" i="25"/>
  <c r="AF78" i="25"/>
  <c r="AF26" i="25"/>
  <c r="AF66" i="25"/>
  <c r="AG62" i="25"/>
  <c r="AG10" i="25"/>
  <c r="AH78" i="21"/>
  <c r="AH66" i="21"/>
  <c r="AJ66" i="21" s="1"/>
  <c r="AH24" i="21"/>
  <c r="AG26" i="21"/>
  <c r="AG30" i="1"/>
  <c r="AG70" i="1"/>
  <c r="AF18" i="1"/>
  <c r="AH54" i="1" s="1"/>
  <c r="AG58" i="1"/>
  <c r="AF6" i="1"/>
  <c r="AH32" i="1" s="1"/>
  <c r="AF46" i="1"/>
  <c r="AG34" i="1"/>
  <c r="AG74" i="1"/>
  <c r="AF62" i="1"/>
  <c r="AF50" i="1"/>
  <c r="AF38" i="1"/>
  <c r="AF78" i="1"/>
  <c r="AF26" i="1"/>
  <c r="AF66" i="1"/>
  <c r="AF2" i="1"/>
  <c r="AF42" i="1"/>
  <c r="AH78" i="1" s="1"/>
  <c r="AF22" i="1"/>
  <c r="AH58" i="1" s="1"/>
  <c r="X70" i="25"/>
  <c r="X59" i="25"/>
  <c r="X60" i="25"/>
  <c r="X73" i="25"/>
  <c r="X62" i="25"/>
  <c r="X80" i="25"/>
  <c r="X66" i="25"/>
  <c r="X55" i="25"/>
  <c r="X56" i="25"/>
  <c r="X78" i="25"/>
  <c r="X27" i="25"/>
  <c r="X57" i="25"/>
  <c r="X67" i="25"/>
  <c r="X28" i="25"/>
  <c r="X50" i="25"/>
  <c r="X68" i="25"/>
  <c r="X29" i="25"/>
  <c r="X39" i="25"/>
  <c r="X69" i="25"/>
  <c r="X79" i="25"/>
  <c r="X40" i="25"/>
  <c r="X51" i="25"/>
  <c r="X65" i="21"/>
  <c r="X75" i="21"/>
  <c r="X58" i="21"/>
  <c r="X76" i="21"/>
  <c r="X77" i="21"/>
  <c r="X70" i="21"/>
  <c r="X19" i="21"/>
  <c r="X49" i="21"/>
  <c r="X59" i="21"/>
  <c r="X20" i="21"/>
  <c r="X42" i="21"/>
  <c r="X60" i="21"/>
  <c r="X21" i="21"/>
  <c r="X31" i="21"/>
  <c r="X61" i="21"/>
  <c r="X71" i="21"/>
  <c r="X73" i="21"/>
  <c r="X66" i="21"/>
  <c r="X55" i="21"/>
  <c r="X56" i="21"/>
  <c r="X78" i="21"/>
  <c r="X27" i="21"/>
  <c r="X57" i="21"/>
  <c r="X67" i="21"/>
  <c r="X28" i="21"/>
  <c r="X50" i="21"/>
  <c r="X68" i="21"/>
  <c r="X29" i="21"/>
  <c r="X39" i="21"/>
  <c r="X69" i="21"/>
  <c r="X79" i="21"/>
  <c r="X22" i="21"/>
  <c r="X40" i="21"/>
  <c r="X62" i="21"/>
  <c r="X80" i="21"/>
  <c r="X51" i="21"/>
  <c r="X71" i="4"/>
  <c r="Y34" i="4"/>
  <c r="Y42" i="4"/>
  <c r="X73" i="4"/>
  <c r="X66" i="4"/>
  <c r="X55" i="4"/>
  <c r="X56" i="4"/>
  <c r="X27" i="4"/>
  <c r="X57" i="4"/>
  <c r="X67" i="4"/>
  <c r="X28" i="4"/>
  <c r="X50" i="4"/>
  <c r="X68" i="4"/>
  <c r="X29" i="4"/>
  <c r="X39" i="4"/>
  <c r="Z38" i="4" s="1"/>
  <c r="X69" i="4"/>
  <c r="X79" i="4"/>
  <c r="X22" i="4"/>
  <c r="X62" i="4"/>
  <c r="AH33" i="1" l="1"/>
  <c r="AH31" i="1"/>
  <c r="AH49" i="1"/>
  <c r="AH46" i="1"/>
  <c r="Z54" i="1"/>
  <c r="AH26" i="1"/>
  <c r="Z66" i="1"/>
  <c r="Z34" i="1"/>
  <c r="Z58" i="1"/>
  <c r="AH34" i="1"/>
  <c r="Y66" i="1"/>
  <c r="AH47" i="1"/>
  <c r="Y62" i="1"/>
  <c r="Z62" i="1"/>
  <c r="Y26" i="1"/>
  <c r="Z26" i="1"/>
  <c r="AH62" i="1"/>
  <c r="Y50" i="1"/>
  <c r="Z50" i="1"/>
  <c r="Y46" i="1"/>
  <c r="Z46" i="1"/>
  <c r="AH72" i="1"/>
  <c r="AH52" i="1"/>
  <c r="AH74" i="1"/>
  <c r="Y38" i="1"/>
  <c r="Z38" i="1"/>
  <c r="AH61" i="1"/>
  <c r="AH60" i="1"/>
  <c r="AH59" i="1"/>
  <c r="AH77" i="1"/>
  <c r="AH76" i="1"/>
  <c r="AH57" i="1"/>
  <c r="AH75" i="1"/>
  <c r="AH56" i="1"/>
  <c r="AH73" i="1"/>
  <c r="AH64" i="1"/>
  <c r="AH81" i="1"/>
  <c r="AH63" i="1"/>
  <c r="AH55" i="1"/>
  <c r="AI54" i="1" s="1"/>
  <c r="AH50" i="1"/>
  <c r="Z42" i="1"/>
  <c r="Y78" i="1"/>
  <c r="AH69" i="1"/>
  <c r="AH44" i="1"/>
  <c r="AH43" i="1"/>
  <c r="AH25" i="1"/>
  <c r="AH42" i="1"/>
  <c r="AH24" i="1"/>
  <c r="AH41" i="1"/>
  <c r="AH23" i="1"/>
  <c r="AH40" i="1"/>
  <c r="AH22" i="1"/>
  <c r="AH39" i="1"/>
  <c r="AH21" i="1"/>
  <c r="AH20" i="1"/>
  <c r="AH18" i="1"/>
  <c r="AH37" i="1"/>
  <c r="AH45" i="1"/>
  <c r="AH19" i="1"/>
  <c r="AH38" i="1"/>
  <c r="Y30" i="1"/>
  <c r="Z30" i="1"/>
  <c r="AH80" i="1"/>
  <c r="AH29" i="1"/>
  <c r="Z18" i="1"/>
  <c r="Z22" i="1"/>
  <c r="AH36" i="1"/>
  <c r="AH68" i="1"/>
  <c r="AH66" i="1"/>
  <c r="AH48" i="1"/>
  <c r="AH30" i="1"/>
  <c r="AH28" i="1"/>
  <c r="Y22" i="1"/>
  <c r="AH35" i="1"/>
  <c r="AH27" i="1"/>
  <c r="Y42" i="1"/>
  <c r="AH65" i="1"/>
  <c r="Y46" i="4"/>
  <c r="Y58" i="4"/>
  <c r="AI50" i="4"/>
  <c r="Z18" i="4"/>
  <c r="AJ62" i="4"/>
  <c r="AH77" i="4"/>
  <c r="AI74" i="4" s="1"/>
  <c r="AJ66" i="4"/>
  <c r="AI66" i="4"/>
  <c r="Y26" i="4"/>
  <c r="AJ74" i="4"/>
  <c r="Z30" i="4"/>
  <c r="Y74" i="4"/>
  <c r="AI78" i="4"/>
  <c r="Z70" i="4"/>
  <c r="AJ58" i="4"/>
  <c r="AI58" i="4"/>
  <c r="AJ70" i="4"/>
  <c r="AI70" i="4"/>
  <c r="AI54" i="4"/>
  <c r="AJ54" i="4"/>
  <c r="AH36" i="4"/>
  <c r="AH34" i="4"/>
  <c r="AH25" i="4"/>
  <c r="AH43" i="4"/>
  <c r="AH42" i="4"/>
  <c r="AH41" i="4"/>
  <c r="AH35" i="4"/>
  <c r="AH46" i="4"/>
  <c r="AH45" i="4"/>
  <c r="AH26" i="4"/>
  <c r="AH44" i="4"/>
  <c r="AH24" i="4"/>
  <c r="AH23" i="4"/>
  <c r="AH22" i="4"/>
  <c r="AH40" i="4"/>
  <c r="AH21" i="4"/>
  <c r="Z26" i="4"/>
  <c r="AH28" i="4"/>
  <c r="AH47" i="4"/>
  <c r="AH48" i="4"/>
  <c r="AH30" i="4"/>
  <c r="AH29" i="4"/>
  <c r="Y30" i="4"/>
  <c r="AH38" i="4"/>
  <c r="Z54" i="4"/>
  <c r="AH19" i="4"/>
  <c r="AH20" i="4"/>
  <c r="AH49" i="4"/>
  <c r="Y70" i="4"/>
  <c r="Z58" i="4"/>
  <c r="AH27" i="4"/>
  <c r="AH31" i="4"/>
  <c r="AH33" i="4"/>
  <c r="AJ78" i="21"/>
  <c r="AI50" i="21"/>
  <c r="AH62" i="21"/>
  <c r="AH58" i="21"/>
  <c r="AJ58" i="21" s="1"/>
  <c r="AH70" i="21"/>
  <c r="AJ70" i="21" s="1"/>
  <c r="AJ50" i="21"/>
  <c r="AG50" i="21"/>
  <c r="Z54" i="21"/>
  <c r="AI70" i="21"/>
  <c r="Y30" i="21"/>
  <c r="Z74" i="21"/>
  <c r="Y74" i="21"/>
  <c r="AJ62" i="21"/>
  <c r="AH27" i="21"/>
  <c r="AJ26" i="21" s="1"/>
  <c r="Y34" i="21"/>
  <c r="AI74" i="21"/>
  <c r="Z26" i="21"/>
  <c r="AH42" i="21"/>
  <c r="AH25" i="21"/>
  <c r="Y54" i="21"/>
  <c r="AH22" i="21"/>
  <c r="AJ74" i="21"/>
  <c r="AH30" i="21"/>
  <c r="AH46" i="21"/>
  <c r="AH19" i="21"/>
  <c r="AH37" i="21"/>
  <c r="AH36" i="21"/>
  <c r="AH35" i="21"/>
  <c r="AH32" i="21"/>
  <c r="AH34" i="21"/>
  <c r="AH33" i="21"/>
  <c r="AH31" i="21"/>
  <c r="AH45" i="21"/>
  <c r="Y26" i="21"/>
  <c r="AI54" i="21"/>
  <c r="AJ54" i="21"/>
  <c r="AH21" i="21"/>
  <c r="AH39" i="21"/>
  <c r="AH47" i="21"/>
  <c r="AH28" i="21"/>
  <c r="Z38" i="21"/>
  <c r="AI66" i="21"/>
  <c r="Y46" i="21"/>
  <c r="AI78" i="21"/>
  <c r="Z34" i="21"/>
  <c r="AH44" i="21"/>
  <c r="AH38" i="21"/>
  <c r="AH23" i="21"/>
  <c r="AI62" i="21"/>
  <c r="AH41" i="21"/>
  <c r="Y30" i="25"/>
  <c r="AH55" i="25"/>
  <c r="AH62" i="25"/>
  <c r="AH70" i="25"/>
  <c r="AH40" i="25"/>
  <c r="AH74" i="25"/>
  <c r="AH19" i="25"/>
  <c r="AH63" i="25"/>
  <c r="AH79" i="25"/>
  <c r="AH20" i="25"/>
  <c r="Z46" i="25"/>
  <c r="AH21" i="25"/>
  <c r="AH54" i="25"/>
  <c r="AH59" i="25"/>
  <c r="AH39" i="25"/>
  <c r="Z54" i="25"/>
  <c r="AH18" i="25"/>
  <c r="AI18" i="25" s="1"/>
  <c r="Z34" i="25"/>
  <c r="AH26" i="25"/>
  <c r="Z74" i="25"/>
  <c r="AH46" i="25"/>
  <c r="Y18" i="25"/>
  <c r="AH38" i="25"/>
  <c r="AH64" i="25"/>
  <c r="AH68" i="25"/>
  <c r="AH69" i="25"/>
  <c r="AH51" i="25"/>
  <c r="AH53" i="25"/>
  <c r="AH60" i="25"/>
  <c r="AH72" i="25"/>
  <c r="AH71" i="25"/>
  <c r="AH52" i="25"/>
  <c r="AH57" i="25"/>
  <c r="Y26" i="25"/>
  <c r="AH37" i="25"/>
  <c r="Z18" i="25"/>
  <c r="Y74" i="25"/>
  <c r="Z30" i="25"/>
  <c r="AH43" i="25"/>
  <c r="AH81" i="25"/>
  <c r="Z38" i="25"/>
  <c r="AH23" i="25"/>
  <c r="AH27" i="25"/>
  <c r="AH47" i="25"/>
  <c r="AH45" i="25"/>
  <c r="AH28" i="25"/>
  <c r="AH33" i="25"/>
  <c r="AH25" i="25"/>
  <c r="AH30" i="25"/>
  <c r="AH31" i="25"/>
  <c r="AH44" i="25"/>
  <c r="AH48" i="25"/>
  <c r="AH29" i="25"/>
  <c r="AH49" i="25"/>
  <c r="AH32" i="25"/>
  <c r="AH50" i="25"/>
  <c r="AH65" i="25"/>
  <c r="AH73" i="25"/>
  <c r="Z58" i="25"/>
  <c r="Z26" i="25"/>
  <c r="AH76" i="25"/>
  <c r="AH56" i="25"/>
  <c r="AJ54" i="25" s="1"/>
  <c r="Y54" i="25"/>
  <c r="AH66" i="25"/>
  <c r="Z42" i="25"/>
  <c r="Y42" i="25"/>
  <c r="AH36" i="25"/>
  <c r="AH78" i="25"/>
  <c r="AH24" i="25"/>
  <c r="AH75" i="25"/>
  <c r="Y34" i="25"/>
  <c r="AH22" i="25"/>
  <c r="AH42" i="25"/>
  <c r="AH61" i="25"/>
  <c r="AH41" i="25"/>
  <c r="AH34" i="25"/>
  <c r="Y46" i="25"/>
  <c r="AH80" i="25"/>
  <c r="AH67" i="25"/>
  <c r="Y22" i="25"/>
  <c r="Z22" i="25"/>
  <c r="Z66" i="25"/>
  <c r="Y66" i="25"/>
  <c r="Y62" i="25"/>
  <c r="Z62" i="25"/>
  <c r="Z70" i="25"/>
  <c r="Y70" i="25"/>
  <c r="Y50" i="25"/>
  <c r="Z50" i="25"/>
  <c r="Y58" i="25"/>
  <c r="Y38" i="25"/>
  <c r="Z78" i="25"/>
  <c r="Y78" i="25"/>
  <c r="Y62" i="21"/>
  <c r="Z62" i="21"/>
  <c r="Z42" i="21"/>
  <c r="Y42" i="21"/>
  <c r="Y38" i="21"/>
  <c r="Z30" i="21"/>
  <c r="Z50" i="21"/>
  <c r="Y50" i="21"/>
  <c r="Z70" i="21"/>
  <c r="Y70" i="21"/>
  <c r="Z78" i="21"/>
  <c r="Y78" i="21"/>
  <c r="Z58" i="21"/>
  <c r="Y58" i="21"/>
  <c r="Z66" i="21"/>
  <c r="Y66" i="21"/>
  <c r="Y22" i="21"/>
  <c r="Z22" i="21"/>
  <c r="Z78" i="4"/>
  <c r="Y78" i="4"/>
  <c r="Z66" i="4"/>
  <c r="Y66" i="4"/>
  <c r="Y54" i="4"/>
  <c r="Z50" i="4"/>
  <c r="Y50" i="4"/>
  <c r="Y62" i="4"/>
  <c r="Z62" i="4"/>
  <c r="Y38" i="4"/>
  <c r="Y22" i="4"/>
  <c r="Z22" i="4"/>
  <c r="AJ46" i="1" l="1"/>
  <c r="AJ70" i="1"/>
  <c r="AJ26" i="1"/>
  <c r="AI58" i="1"/>
  <c r="AJ78" i="1"/>
  <c r="AI34" i="1"/>
  <c r="AJ30" i="1"/>
  <c r="AI30" i="1"/>
  <c r="AJ22" i="1"/>
  <c r="AI22" i="1"/>
  <c r="AJ62" i="1"/>
  <c r="AI62" i="1"/>
  <c r="AJ66" i="1"/>
  <c r="AI66" i="1"/>
  <c r="AJ74" i="1"/>
  <c r="AI74" i="1"/>
  <c r="AI26" i="1"/>
  <c r="AI78" i="1"/>
  <c r="AJ18" i="1"/>
  <c r="AI18" i="1"/>
  <c r="AJ42" i="1"/>
  <c r="AI42" i="1"/>
  <c r="AI46" i="1"/>
  <c r="AJ58" i="1"/>
  <c r="AJ34" i="1"/>
  <c r="AI70" i="1"/>
  <c r="AJ54" i="1"/>
  <c r="AJ38" i="1"/>
  <c r="AI38" i="1"/>
  <c r="AJ50" i="1"/>
  <c r="AI50" i="1"/>
  <c r="AJ18" i="4"/>
  <c r="AJ26" i="4"/>
  <c r="AI26" i="4"/>
  <c r="AJ38" i="4"/>
  <c r="AI38" i="4"/>
  <c r="AJ42" i="4"/>
  <c r="AI42" i="4"/>
  <c r="AJ30" i="4"/>
  <c r="AI30" i="4"/>
  <c r="AI34" i="4"/>
  <c r="AJ34" i="4"/>
  <c r="AJ22" i="4"/>
  <c r="AI22" i="4"/>
  <c r="AJ46" i="4"/>
  <c r="AI46" i="4"/>
  <c r="AI18" i="4"/>
  <c r="AI58" i="21"/>
  <c r="AJ22" i="21"/>
  <c r="AI26" i="21"/>
  <c r="AJ18" i="21"/>
  <c r="AI22" i="21"/>
  <c r="AJ42" i="21"/>
  <c r="AJ34" i="21"/>
  <c r="AI34" i="21"/>
  <c r="AJ46" i="21"/>
  <c r="AI46" i="21"/>
  <c r="AJ38" i="21"/>
  <c r="AI38" i="21"/>
  <c r="AI42" i="21"/>
  <c r="AJ30" i="21"/>
  <c r="AI30" i="21"/>
  <c r="AI18" i="21"/>
  <c r="AJ18" i="25"/>
  <c r="AI26" i="25"/>
  <c r="AJ74" i="25"/>
  <c r="AI62" i="25"/>
  <c r="AJ62" i="25"/>
  <c r="AJ38" i="25"/>
  <c r="AI70" i="25"/>
  <c r="AJ58" i="25"/>
  <c r="AJ46" i="25"/>
  <c r="AJ34" i="25"/>
  <c r="AI34" i="25"/>
  <c r="AJ70" i="25"/>
  <c r="AI74" i="25"/>
  <c r="AI50" i="25"/>
  <c r="AJ50" i="25"/>
  <c r="AI66" i="25"/>
  <c r="AJ66" i="25"/>
  <c r="AI38" i="25"/>
  <c r="AI42" i="25"/>
  <c r="AJ42" i="25"/>
  <c r="AJ26" i="25"/>
  <c r="AI46" i="25"/>
  <c r="AJ22" i="25"/>
  <c r="AI22" i="25"/>
  <c r="AI58" i="25"/>
  <c r="AI54" i="25"/>
  <c r="AJ78" i="25"/>
  <c r="AI78" i="25"/>
  <c r="AJ30" i="25"/>
  <c r="AI30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I17" i="24"/>
  <c r="E24" i="24"/>
  <c r="I21" i="24"/>
  <c r="E21" i="24"/>
  <c r="I20" i="24"/>
  <c r="E20" i="24"/>
  <c r="I19" i="24"/>
  <c r="E19" i="24"/>
  <c r="I18" i="24"/>
  <c r="E18" i="24"/>
  <c r="E17" i="24"/>
  <c r="I16" i="24"/>
  <c r="E16" i="24"/>
  <c r="I15" i="24"/>
  <c r="E15" i="24"/>
  <c r="I14" i="24"/>
  <c r="E14" i="24"/>
  <c r="I13" i="24"/>
  <c r="E13" i="24"/>
  <c r="I12" i="24"/>
  <c r="E12" i="24"/>
  <c r="I11" i="24"/>
  <c r="E11" i="24"/>
  <c r="I10" i="24"/>
  <c r="E10" i="24"/>
  <c r="I9" i="24"/>
  <c r="E9" i="24"/>
  <c r="I8" i="24"/>
  <c r="E8" i="24"/>
  <c r="I7" i="24"/>
  <c r="E7" i="24"/>
  <c r="I6" i="24"/>
  <c r="E6" i="24"/>
  <c r="I5" i="24"/>
  <c r="E5" i="24"/>
  <c r="I4" i="24"/>
  <c r="E4" i="24"/>
  <c r="I3" i="24"/>
  <c r="E3" i="24"/>
  <c r="I2" i="24"/>
  <c r="E2" i="24"/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18" i="1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6"/>
  <c r="E20" i="6"/>
  <c r="E19" i="6"/>
  <c r="E18" i="6"/>
  <c r="E17" i="6"/>
  <c r="E16" i="6"/>
  <c r="E15" i="6"/>
  <c r="E14" i="6"/>
  <c r="E24" i="6"/>
  <c r="E13" i="6"/>
  <c r="E12" i="6"/>
  <c r="E11" i="6"/>
  <c r="E10" i="6"/>
  <c r="E9" i="6"/>
  <c r="E8" i="6"/>
  <c r="E7" i="6"/>
  <c r="E6" i="6"/>
  <c r="E5" i="6"/>
  <c r="E4" i="6"/>
  <c r="E3" i="6"/>
  <c r="E2" i="6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455C48BB-3ABA-4F82-AA2F-8A29ECDA23D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M1" authorId="0" shapeId="0" xr:uid="{2BE77FA7-C337-4BD7-AF37-ED91AF7D852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C353225D-6447-42DB-AFA9-8A9D13FEB3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3F9DB794-7006-4467-B061-0460BCAABA7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99E54EC9-4200-4FBB-8ECB-4A3B0F2D449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215AFCFE-9865-4BD8-A406-03E9BB43723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C8B44C1F-2308-4BEB-996E-A1B45B3168D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7BBD8B72-C2BE-4644-9CA2-677FEACB161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sharedStrings.xml><?xml version="1.0" encoding="utf-8"?>
<sst xmlns="http://schemas.openxmlformats.org/spreadsheetml/2006/main" count="2692" uniqueCount="180">
  <si>
    <t>Date</t>
  </si>
  <si>
    <t>Treatment</t>
  </si>
  <si>
    <t>High/Low</t>
  </si>
  <si>
    <t>Nutrients/No</t>
  </si>
  <si>
    <t>Fv/Fm_1</t>
  </si>
  <si>
    <t>Fv/Fm_2</t>
  </si>
  <si>
    <t>Fv/Fm_3</t>
  </si>
  <si>
    <t>Fv/Fm_avg</t>
  </si>
  <si>
    <t>Alpha</t>
  </si>
  <si>
    <t>ETRmax</t>
  </si>
  <si>
    <t>Ik</t>
  </si>
  <si>
    <t>beta</t>
  </si>
  <si>
    <t>ETRmPot</t>
  </si>
  <si>
    <t>ETRMax</t>
  </si>
  <si>
    <t>control</t>
  </si>
  <si>
    <t>-</t>
  </si>
  <si>
    <t>solvent control</t>
  </si>
  <si>
    <t>nutrient control</t>
  </si>
  <si>
    <t>nutrient control (with solvent)</t>
  </si>
  <si>
    <t>nutrients</t>
  </si>
  <si>
    <t>Dic</t>
  </si>
  <si>
    <t>low</t>
  </si>
  <si>
    <t>high</t>
  </si>
  <si>
    <t>Dic+Carb</t>
  </si>
  <si>
    <t>Dic+PFOS</t>
  </si>
  <si>
    <t>Dic+6ppdq</t>
  </si>
  <si>
    <t>Treament</t>
  </si>
  <si>
    <t>Replicate</t>
  </si>
  <si>
    <t>T0</t>
  </si>
  <si>
    <t xml:space="preserve">24h </t>
  </si>
  <si>
    <t>48h</t>
  </si>
  <si>
    <t>72h</t>
  </si>
  <si>
    <t>A</t>
  </si>
  <si>
    <t>B</t>
  </si>
  <si>
    <t>C</t>
  </si>
  <si>
    <t>D</t>
  </si>
  <si>
    <t>nutrients only</t>
  </si>
  <si>
    <t>nutrients + solvent</t>
  </si>
  <si>
    <t>order</t>
  </si>
  <si>
    <t>pm gain</t>
  </si>
  <si>
    <t>times</t>
  </si>
  <si>
    <t>Carb</t>
  </si>
  <si>
    <t>Carb+Dic</t>
  </si>
  <si>
    <t>15 for light curve then went up to 17</t>
  </si>
  <si>
    <t>Carb+PFOS</t>
  </si>
  <si>
    <t>forgot to DI rinse before, only got sample rinse</t>
  </si>
  <si>
    <t>Carb+6ppdq</t>
  </si>
  <si>
    <t>#1634 = accidentally hit start light curve wihout putting in new sample</t>
  </si>
  <si>
    <t>16 for light curve then went down to 15 for fv/fm</t>
  </si>
  <si>
    <t>24h (closer to 27)</t>
  </si>
  <si>
    <t>Group</t>
  </si>
  <si>
    <t>RFU</t>
  </si>
  <si>
    <t>Total Chl a</t>
  </si>
  <si>
    <t>control 25</t>
  </si>
  <si>
    <t>control 50</t>
  </si>
  <si>
    <t>control 75</t>
  </si>
  <si>
    <t>nut 25</t>
  </si>
  <si>
    <t>nut 50</t>
  </si>
  <si>
    <t>nut 75</t>
  </si>
  <si>
    <t>nut</t>
  </si>
  <si>
    <t>nut 100</t>
  </si>
  <si>
    <t>Carblow</t>
  </si>
  <si>
    <t>Carbhigh</t>
  </si>
  <si>
    <t>Carb+Diclow</t>
  </si>
  <si>
    <t>Carb+Dichigh</t>
  </si>
  <si>
    <t>Carb+PFOSlow</t>
  </si>
  <si>
    <t>Carb+PFOShigh</t>
  </si>
  <si>
    <t>Carb+6ppdqlow</t>
  </si>
  <si>
    <t>Carb+6ppdqhigh</t>
  </si>
  <si>
    <t>Carblownutrients</t>
  </si>
  <si>
    <t>Carbhighnutrients</t>
  </si>
  <si>
    <t>Carb+Diclownutrients</t>
  </si>
  <si>
    <t>Carb+Dichighnutrients</t>
  </si>
  <si>
    <t>Carb+PFOSlownutrients</t>
  </si>
  <si>
    <t>Carb+PFOShighnutrients</t>
  </si>
  <si>
    <t>Carb+6ppdqlownutrients</t>
  </si>
  <si>
    <t>Carb+6ppdqhighnutrients</t>
  </si>
  <si>
    <t>Carbamazepine</t>
  </si>
  <si>
    <t>Diclofenac</t>
  </si>
  <si>
    <t>Diclow</t>
  </si>
  <si>
    <t>Dichigh</t>
  </si>
  <si>
    <t>Dic+Carblow</t>
  </si>
  <si>
    <t>Dic+Carbhigh</t>
  </si>
  <si>
    <t>Dic+PFOSlow</t>
  </si>
  <si>
    <t>Dic+PFOShigh</t>
  </si>
  <si>
    <t>Dic+6ppdqhigh</t>
  </si>
  <si>
    <t>Dic+6ppdqlow</t>
  </si>
  <si>
    <t>Diclownutrients</t>
  </si>
  <si>
    <t>Dichighnutrients</t>
  </si>
  <si>
    <t>Dic+Carblownutrients</t>
  </si>
  <si>
    <t>Dic+Carbhighnutrients</t>
  </si>
  <si>
    <t>Dic+PFOSlownutrients</t>
  </si>
  <si>
    <t>Dic+PFOShighnutrients</t>
  </si>
  <si>
    <t>Dic+6ppdqlownutrients</t>
  </si>
  <si>
    <t>Dic+6ppdqhighnutrients</t>
  </si>
  <si>
    <t>FvFm_C</t>
  </si>
  <si>
    <t>FvFm_D</t>
  </si>
  <si>
    <t>PFOS+Carb</t>
  </si>
  <si>
    <t>PFOS</t>
  </si>
  <si>
    <t>PFOS+Dic</t>
  </si>
  <si>
    <t>PFOS+6ppdq</t>
  </si>
  <si>
    <t>24h</t>
  </si>
  <si>
    <t>12:25-13:00</t>
  </si>
  <si>
    <t>PFOS low A - spilled ~1.5-2 ml of sample</t>
  </si>
  <si>
    <t>PFOSlow</t>
  </si>
  <si>
    <t>PFOShigh</t>
  </si>
  <si>
    <t>PFOS+Carblow</t>
  </si>
  <si>
    <t>PFOS+Carbhigh</t>
  </si>
  <si>
    <t>PFOS+Diclow</t>
  </si>
  <si>
    <t>PFOS+Dichigh</t>
  </si>
  <si>
    <t>PFOS+6ppdqlow</t>
  </si>
  <si>
    <t>PFOS+6ppdqhigh</t>
  </si>
  <si>
    <t>PFOSlownutrients</t>
  </si>
  <si>
    <t>PFOShighnutrients</t>
  </si>
  <si>
    <t>PFOS+Carblownutrients</t>
  </si>
  <si>
    <t>PFOS+Carbhighnutrients</t>
  </si>
  <si>
    <t>PFOS+Diclownutrients</t>
  </si>
  <si>
    <t>PFOS+Dichighnutrients</t>
  </si>
  <si>
    <t>PFOS+6ppdqlownutrients</t>
  </si>
  <si>
    <t>PFOS+6ppdqhighnutrients</t>
  </si>
  <si>
    <t>FvFm_P</t>
  </si>
  <si>
    <t>point</t>
  </si>
  <si>
    <t>timeofday</t>
  </si>
  <si>
    <t>6ppdq</t>
  </si>
  <si>
    <t>6ppdq+Carb</t>
  </si>
  <si>
    <t>6ppdq+Dic</t>
  </si>
  <si>
    <t>6ppdq+PFOS</t>
  </si>
  <si>
    <t>avg_T0</t>
  </si>
  <si>
    <t>avg_24h</t>
  </si>
  <si>
    <t>avg_48h</t>
  </si>
  <si>
    <t>avg_72h</t>
  </si>
  <si>
    <t>sd_T0</t>
  </si>
  <si>
    <t>sd_24h</t>
  </si>
  <si>
    <t>sd_48h</t>
  </si>
  <si>
    <t>sd_72h</t>
  </si>
  <si>
    <t>pd</t>
  </si>
  <si>
    <t>avg_pd</t>
  </si>
  <si>
    <t>sd_pd</t>
  </si>
  <si>
    <t>avg_pd_C</t>
  </si>
  <si>
    <t>sd_pd_C</t>
  </si>
  <si>
    <t>avg_pd_D</t>
  </si>
  <si>
    <t>sd_pd_D</t>
  </si>
  <si>
    <t>avg_pd_P</t>
  </si>
  <si>
    <t>sd_pd_P</t>
  </si>
  <si>
    <t>sd_pd_Q</t>
  </si>
  <si>
    <t>Quinone</t>
  </si>
  <si>
    <t>6ppdqlow</t>
  </si>
  <si>
    <t>6ppdqhigh</t>
  </si>
  <si>
    <t>6ppdq+Carblow</t>
  </si>
  <si>
    <t>6ppdq+Carbhigh</t>
  </si>
  <si>
    <t>6ppdq+Diclow</t>
  </si>
  <si>
    <t>6ppdq+Dichigh</t>
  </si>
  <si>
    <t>6ppdq+PFOSlow</t>
  </si>
  <si>
    <t>6ppdq+PFOShigh</t>
  </si>
  <si>
    <t>6ppdqlownutrients</t>
  </si>
  <si>
    <t>6ppdqhighnutrients</t>
  </si>
  <si>
    <t>6ppdq+Carblownutrients</t>
  </si>
  <si>
    <t>6ppdq+Carbhighnutrients</t>
  </si>
  <si>
    <t>6ppdq+Diclownutrients</t>
  </si>
  <si>
    <t>6ppdq+Dichighnutrients</t>
  </si>
  <si>
    <t>6ppdq+PFOSlownutrients</t>
  </si>
  <si>
    <t>6ppdq+PFOShighnutrients</t>
  </si>
  <si>
    <t>avg_pd_Q</t>
  </si>
  <si>
    <t>delta_RFU</t>
  </si>
  <si>
    <t>avg_delta</t>
  </si>
  <si>
    <t>sd_delta</t>
  </si>
  <si>
    <t>avg_delta_C</t>
  </si>
  <si>
    <t>sd_delta_C</t>
  </si>
  <si>
    <t>avg_delta_D</t>
  </si>
  <si>
    <t>sd_delta_D</t>
  </si>
  <si>
    <t>avg_delta_P</t>
  </si>
  <si>
    <t>sd_delta_P</t>
  </si>
  <si>
    <t>avg_delta_Q</t>
  </si>
  <si>
    <t>Control</t>
  </si>
  <si>
    <t>Solvent</t>
  </si>
  <si>
    <t>sd_delta_Q</t>
  </si>
  <si>
    <t>FvFm_Q</t>
  </si>
  <si>
    <t>pd_delta_RFU</t>
  </si>
  <si>
    <t>avg_pd_delta_RFU</t>
  </si>
  <si>
    <t>sd_pd_delta_RFU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</si>
</sst>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4" xfId="0" applyFill="1" applyBorder="1"/>
    <xf numFmtId="14" fontId="0" fillId="3" borderId="5" xfId="0" applyNumberFormat="1" applyFill="1" applyBorder="1"/>
    <xf numFmtId="0" fontId="0" fillId="3" borderId="0" xfId="0" applyFill="1"/>
    <xf numFmtId="0" fontId="0" fillId="3" borderId="6" xfId="0" applyFill="1" applyBorder="1"/>
    <xf numFmtId="14" fontId="0" fillId="4" borderId="5" xfId="0" applyNumberFormat="1" applyFill="1" applyBorder="1"/>
    <xf numFmtId="0" fontId="0" fillId="4" borderId="0" xfId="0" applyFill="1"/>
    <xf numFmtId="0" fontId="0" fillId="4" borderId="6" xfId="0" applyFill="1" applyBorder="1"/>
    <xf numFmtId="14" fontId="0" fillId="5" borderId="5" xfId="0" applyNumberFormat="1" applyFill="1" applyBorder="1"/>
    <xf numFmtId="0" fontId="0" fillId="5" borderId="0" xfId="0" applyFill="1"/>
    <xf numFmtId="0" fontId="0" fillId="5" borderId="6" xfId="0" applyFill="1" applyBorder="1"/>
    <xf numFmtId="14" fontId="0" fillId="6" borderId="5" xfId="0" applyNumberFormat="1" applyFill="1" applyBorder="1"/>
    <xf numFmtId="0" fontId="0" fillId="6" borderId="0" xfId="0" applyFill="1"/>
    <xf numFmtId="0" fontId="0" fillId="6" borderId="6" xfId="0" applyFill="1" applyBorder="1"/>
    <xf numFmtId="14" fontId="0" fillId="7" borderId="5" xfId="0" applyNumberFormat="1" applyFill="1" applyBorder="1"/>
    <xf numFmtId="0" fontId="0" fillId="7" borderId="0" xfId="0" applyFill="1"/>
    <xf numFmtId="0" fontId="0" fillId="7" borderId="6" xfId="0" applyFill="1" applyBorder="1"/>
    <xf numFmtId="14" fontId="0" fillId="8" borderId="5" xfId="0" applyNumberFormat="1" applyFill="1" applyBorder="1"/>
    <xf numFmtId="0" fontId="0" fillId="8" borderId="0" xfId="0" applyFill="1"/>
    <xf numFmtId="0" fontId="0" fillId="8" borderId="6" xfId="0" applyFill="1" applyBorder="1"/>
    <xf numFmtId="14" fontId="0" fillId="9" borderId="7" xfId="0" applyNumberFormat="1" applyFill="1" applyBorder="1"/>
    <xf numFmtId="0" fontId="0" fillId="9" borderId="8" xfId="0" applyFill="1" applyBorder="1"/>
    <xf numFmtId="0" fontId="0" fillId="9" borderId="9" xfId="0" applyFill="1" applyBorder="1"/>
    <xf numFmtId="14" fontId="0" fillId="10" borderId="1" xfId="0" applyNumberFormat="1" applyFill="1" applyBorder="1"/>
    <xf numFmtId="0" fontId="0" fillId="10" borderId="2" xfId="0" applyFill="1" applyBorder="1"/>
    <xf numFmtId="0" fontId="0" fillId="10" borderId="4" xfId="0" applyFill="1" applyBorder="1"/>
    <xf numFmtId="14" fontId="0" fillId="11" borderId="5" xfId="0" applyNumberFormat="1" applyFill="1" applyBorder="1"/>
    <xf numFmtId="0" fontId="0" fillId="11" borderId="0" xfId="0" applyFill="1"/>
    <xf numFmtId="0" fontId="0" fillId="11" borderId="6" xfId="0" applyFill="1" applyBorder="1"/>
    <xf numFmtId="14" fontId="0" fillId="12" borderId="5" xfId="0" applyNumberFormat="1" applyFill="1" applyBorder="1"/>
    <xf numFmtId="0" fontId="0" fillId="12" borderId="0" xfId="0" applyFill="1"/>
    <xf numFmtId="0" fontId="0" fillId="12" borderId="6" xfId="0" applyFill="1" applyBorder="1"/>
    <xf numFmtId="14" fontId="0" fillId="13" borderId="5" xfId="0" applyNumberFormat="1" applyFill="1" applyBorder="1"/>
    <xf numFmtId="0" fontId="0" fillId="13" borderId="0" xfId="0" applyFill="1"/>
    <xf numFmtId="0" fontId="0" fillId="13" borderId="6" xfId="0" applyFill="1" applyBorder="1"/>
    <xf numFmtId="14" fontId="0" fillId="14" borderId="5" xfId="0" applyNumberFormat="1" applyFill="1" applyBorder="1"/>
    <xf numFmtId="0" fontId="0" fillId="14" borderId="0" xfId="0" applyFill="1"/>
    <xf numFmtId="0" fontId="0" fillId="14" borderId="6" xfId="0" applyFill="1" applyBorder="1"/>
    <xf numFmtId="14" fontId="0" fillId="15" borderId="5" xfId="0" applyNumberFormat="1" applyFill="1" applyBorder="1"/>
    <xf numFmtId="0" fontId="0" fillId="15" borderId="0" xfId="0" applyFill="1"/>
    <xf numFmtId="0" fontId="0" fillId="15" borderId="6" xfId="0" applyFill="1" applyBorder="1"/>
    <xf numFmtId="14" fontId="0" fillId="16" borderId="5" xfId="0" applyNumberFormat="1" applyFill="1" applyBorder="1"/>
    <xf numFmtId="0" fontId="0" fillId="16" borderId="0" xfId="0" applyFill="1"/>
    <xf numFmtId="0" fontId="0" fillId="16" borderId="6" xfId="0" applyFill="1" applyBorder="1"/>
    <xf numFmtId="14" fontId="0" fillId="17" borderId="7" xfId="0" applyNumberFormat="1" applyFill="1" applyBorder="1"/>
    <xf numFmtId="0" fontId="0" fillId="17" borderId="8" xfId="0" applyFill="1" applyBorder="1"/>
    <xf numFmtId="0" fontId="0" fillId="17" borderId="9" xfId="0" applyFill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5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5" xfId="0" applyFill="1" applyBorder="1"/>
    <xf numFmtId="0" fontId="0" fillId="9" borderId="0" xfId="0" applyFill="1"/>
    <xf numFmtId="0" fontId="0" fillId="9" borderId="6" xfId="0" applyFill="1" applyBorder="1"/>
    <xf numFmtId="0" fontId="0" fillId="9" borderId="12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12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12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2" borderId="5" xfId="0" applyFill="1" applyBorder="1"/>
    <xf numFmtId="0" fontId="0" fillId="12" borderId="12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8" borderId="5" xfId="0" applyFill="1" applyBorder="1"/>
    <xf numFmtId="0" fontId="0" fillId="18" borderId="0" xfId="0" applyFill="1"/>
    <xf numFmtId="0" fontId="0" fillId="18" borderId="6" xfId="0" applyFill="1" applyBorder="1"/>
    <xf numFmtId="0" fontId="0" fillId="18" borderId="12" xfId="0" applyFill="1" applyBorder="1"/>
    <xf numFmtId="0" fontId="0" fillId="18" borderId="8" xfId="0" applyFill="1" applyBorder="1"/>
    <xf numFmtId="0" fontId="0" fillId="18" borderId="9" xfId="0" applyFill="1" applyBorder="1"/>
    <xf numFmtId="0" fontId="0" fillId="14" borderId="5" xfId="0" applyFill="1" applyBorder="1"/>
    <xf numFmtId="0" fontId="0" fillId="14" borderId="12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5" borderId="5" xfId="0" applyFill="1" applyBorder="1"/>
    <xf numFmtId="0" fontId="0" fillId="15" borderId="12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6" borderId="5" xfId="0" applyFill="1" applyBorder="1"/>
    <xf numFmtId="0" fontId="0" fillId="16" borderId="12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9" borderId="5" xfId="0" applyFill="1" applyBorder="1"/>
    <xf numFmtId="0" fontId="0" fillId="19" borderId="0" xfId="0" applyFill="1"/>
    <xf numFmtId="0" fontId="0" fillId="19" borderId="6" xfId="0" applyFill="1" applyBorder="1"/>
    <xf numFmtId="0" fontId="0" fillId="19" borderId="12" xfId="0" applyFill="1" applyBorder="1"/>
    <xf numFmtId="0" fontId="0" fillId="19" borderId="8" xfId="0" applyFill="1" applyBorder="1"/>
    <xf numFmtId="0" fontId="0" fillId="19" borderId="9" xfId="0" applyFill="1" applyBorder="1"/>
    <xf numFmtId="20" fontId="0" fillId="0" borderId="0" xfId="0" applyNumberFormat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8" borderId="7" xfId="0" applyFill="1" applyBorder="1"/>
    <xf numFmtId="0" fontId="0" fillId="14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19" borderId="7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Curve'!$G$2:$G$9</c:f>
              <c:numCache>
                <c:formatCode>General</c:formatCode>
                <c:ptCount val="8"/>
                <c:pt idx="0">
                  <c:v>1.6274999999999999</c:v>
                </c:pt>
                <c:pt idx="1">
                  <c:v>2.9950000000000001</c:v>
                </c:pt>
                <c:pt idx="2">
                  <c:v>4.88</c:v>
                </c:pt>
                <c:pt idx="3">
                  <c:v>6.9649999999999999</c:v>
                </c:pt>
                <c:pt idx="4">
                  <c:v>4.3775000000000004</c:v>
                </c:pt>
                <c:pt idx="5">
                  <c:v>9.1625000000000014</c:v>
                </c:pt>
                <c:pt idx="6">
                  <c:v>13.2125</c:v>
                </c:pt>
                <c:pt idx="7">
                  <c:v>17.5275</c:v>
                </c:pt>
              </c:numCache>
            </c:numRef>
          </c:xVal>
          <c:yVal>
            <c:numRef>
              <c:f>'[1]Standard Curve'!$H$2:$H$9</c:f>
              <c:numCache>
                <c:formatCode>General</c:formatCode>
                <c:ptCount val="8"/>
                <c:pt idx="0">
                  <c:v>1.8424602674721711</c:v>
                </c:pt>
                <c:pt idx="1">
                  <c:v>2.6559723679803797</c:v>
                </c:pt>
                <c:pt idx="2">
                  <c:v>3.7577615886813449</c:v>
                </c:pt>
                <c:pt idx="3">
                  <c:v>6.1636234627571884</c:v>
                </c:pt>
                <c:pt idx="4">
                  <c:v>5.9847484911151678</c:v>
                </c:pt>
                <c:pt idx="5">
                  <c:v>8.8302314272957556</c:v>
                </c:pt>
                <c:pt idx="6">
                  <c:v>13.506091754237465</c:v>
                </c:pt>
                <c:pt idx="7">
                  <c:v>17.229549821070641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3-4F17-ACB3-C106D5F3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48079"/>
        <c:axId val="1291649519"/>
      </c:scatterChart>
      <c:valAx>
        <c:axId val="12916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9519"/>
        <c:crosses val="autoZero"/>
        <c:crossBetween val="midCat"/>
      </c:valAx>
      <c:valAx>
        <c:axId val="12916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64770</xdr:rowOff>
    </xdr:from>
    <xdr:to>
      <xdr:col>12</xdr:col>
      <xdr:colOff>563880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4F820-55ED-4D31-8704-1EC66DE9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795f5e3347afba5/Desktop/Dissertation/Carbamazapine_bioassays_fluorescence.xlsx" TargetMode="External"/><Relationship Id="rId1" Type="http://schemas.openxmlformats.org/officeDocument/2006/relationships/externalLinkPath" Target="/4795f5e3347afba5/Desktop/Dissertation/Carbamazapine_bioassays_fluoresc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FU"/>
      <sheetName val="Standard Curve"/>
      <sheetName val="Biomass"/>
    </sheetNames>
    <sheetDataSet>
      <sheetData sheetId="0" refreshError="1"/>
      <sheetData sheetId="1">
        <row r="2">
          <cell r="G2">
            <v>1.6274999999999999</v>
          </cell>
          <cell r="H2">
            <v>1.8424602674721711</v>
          </cell>
        </row>
        <row r="3">
          <cell r="G3">
            <v>2.9950000000000001</v>
          </cell>
          <cell r="H3">
            <v>2.6559723679803797</v>
          </cell>
        </row>
        <row r="4">
          <cell r="G4">
            <v>4.88</v>
          </cell>
          <cell r="H4">
            <v>3.7577615886813449</v>
          </cell>
        </row>
        <row r="5">
          <cell r="G5">
            <v>6.9649999999999999</v>
          </cell>
          <cell r="H5">
            <v>6.1636234627571884</v>
          </cell>
        </row>
        <row r="6">
          <cell r="G6">
            <v>4.3775000000000004</v>
          </cell>
          <cell r="H6">
            <v>5.9847484911151678</v>
          </cell>
        </row>
        <row r="7">
          <cell r="G7">
            <v>9.1625000000000014</v>
          </cell>
          <cell r="H7">
            <v>8.8302314272957556</v>
          </cell>
        </row>
        <row r="8">
          <cell r="G8">
            <v>13.2125</v>
          </cell>
          <cell r="H8">
            <v>13.506091754237465</v>
          </cell>
        </row>
        <row r="9">
          <cell r="G9">
            <v>17.5275</v>
          </cell>
          <cell r="H9">
            <v>17.229549821070641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4794-BE33-4C49-9300-72ACD29D4C03}">
  <dimension ref="A1:AM81"/>
  <sheetViews>
    <sheetView topLeftCell="I1" zoomScaleNormal="100" workbookViewId="0">
      <selection activeCell="Y18" sqref="Y18"/>
    </sheetView>
  </sheetViews>
  <sheetFormatPr defaultRowHeight="14.4" x14ac:dyDescent="0.3"/>
  <sheetData>
    <row r="1" spans="1:36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49</v>
      </c>
      <c r="H1" s="3" t="s">
        <v>30</v>
      </c>
      <c r="I1" s="60" t="s">
        <v>31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E1" t="s">
        <v>163</v>
      </c>
      <c r="AF1" t="s">
        <v>164</v>
      </c>
      <c r="AG1" t="s">
        <v>165</v>
      </c>
      <c r="AH1" t="s">
        <v>177</v>
      </c>
      <c r="AI1" t="s">
        <v>178</v>
      </c>
      <c r="AJ1" t="s">
        <v>179</v>
      </c>
    </row>
    <row r="2" spans="1:36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4.01</v>
      </c>
      <c r="G2">
        <v>2.04</v>
      </c>
      <c r="H2">
        <v>3.12</v>
      </c>
      <c r="I2" s="7">
        <v>3.17</v>
      </c>
      <c r="J2" s="135"/>
      <c r="P2">
        <f>AVERAGE(F2:F5)</f>
        <v>4.05</v>
      </c>
      <c r="Q2">
        <f t="shared" ref="Q2:S2" si="0">AVERAGE(G2:G5)</f>
        <v>2.3849999999999998</v>
      </c>
      <c r="R2">
        <f t="shared" si="0"/>
        <v>3.3899999999999997</v>
      </c>
      <c r="S2">
        <f t="shared" si="0"/>
        <v>3.2549999999999999</v>
      </c>
      <c r="T2">
        <f>_xlfn.STDEV.S(F2:F5)</f>
        <v>0.20083160441856085</v>
      </c>
      <c r="U2">
        <f t="shared" ref="U2:W2" si="1">_xlfn.STDEV.S(G2:G5)</f>
        <v>0.23895606290697038</v>
      </c>
      <c r="V2">
        <f t="shared" si="1"/>
        <v>0.26012817353502221</v>
      </c>
      <c r="W2">
        <f t="shared" si="1"/>
        <v>0.26337552404630676</v>
      </c>
      <c r="AE2">
        <f>I2-F2</f>
        <v>-0.83999999999999986</v>
      </c>
      <c r="AF2">
        <f>AVERAGE(AE2:AE5)</f>
        <v>-0.79499999999999993</v>
      </c>
      <c r="AG2">
        <f>_xlfn.STDEV.S(AE2:AE5)</f>
        <v>0.45420259796703055</v>
      </c>
    </row>
    <row r="3" spans="1:36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3.88</v>
      </c>
      <c r="G3">
        <v>2.56</v>
      </c>
      <c r="H3">
        <v>3.48</v>
      </c>
      <c r="I3" s="7">
        <v>3.45</v>
      </c>
      <c r="AE3">
        <f>I3-F3</f>
        <v>-0.42999999999999972</v>
      </c>
    </row>
    <row r="4" spans="1:36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4.34</v>
      </c>
      <c r="G4">
        <v>2.41</v>
      </c>
      <c r="H4">
        <v>3.25</v>
      </c>
      <c r="I4" s="7">
        <v>2.92</v>
      </c>
      <c r="AE4">
        <f t="shared" ref="AE4:AE66" si="2">I4-F4</f>
        <v>-1.42</v>
      </c>
    </row>
    <row r="5" spans="1:36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3.97</v>
      </c>
      <c r="G5" s="9">
        <v>2.5299999999999998</v>
      </c>
      <c r="H5" s="9">
        <v>3.71</v>
      </c>
      <c r="I5" s="10">
        <v>3.48</v>
      </c>
      <c r="AE5">
        <f t="shared" si="2"/>
        <v>-0.49000000000000021</v>
      </c>
    </row>
    <row r="6" spans="1:36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4.2</v>
      </c>
      <c r="G6">
        <v>2.5499999999999998</v>
      </c>
      <c r="H6">
        <v>2.87</v>
      </c>
      <c r="I6" s="7">
        <v>3.21</v>
      </c>
      <c r="P6">
        <f>AVERAGE(F6:F9)</f>
        <v>4.3574999999999999</v>
      </c>
      <c r="Q6">
        <f t="shared" ref="Q6" si="3">AVERAGE(G6:G9)</f>
        <v>2.4074999999999998</v>
      </c>
      <c r="R6">
        <f t="shared" ref="R6" si="4">AVERAGE(H6:H9)</f>
        <v>3.2874999999999996</v>
      </c>
      <c r="S6">
        <f t="shared" ref="S6" si="5">AVERAGE(I6:I9)</f>
        <v>3.1675</v>
      </c>
      <c r="T6">
        <f>_xlfn.STDEV.S(F6:F9)</f>
        <v>0.25539185578244278</v>
      </c>
      <c r="U6">
        <f t="shared" ref="U6" si="6">_xlfn.STDEV.S(G6:G9)</f>
        <v>0.21234798484249071</v>
      </c>
      <c r="V6">
        <f t="shared" ref="V6" si="7">_xlfn.STDEV.S(H6:H9)</f>
        <v>0.31478828864280606</v>
      </c>
      <c r="W6">
        <f t="shared" ref="W6" si="8">_xlfn.STDEV.S(I6:I9)</f>
        <v>0.51938264635366438</v>
      </c>
      <c r="AE6">
        <f t="shared" si="2"/>
        <v>-0.99000000000000021</v>
      </c>
      <c r="AF6">
        <f t="shared" ref="AF6" si="9">AVERAGE(AE6:AE9)</f>
        <v>-1.1900000000000004</v>
      </c>
      <c r="AG6">
        <f t="shared" ref="AG6" si="10">_xlfn.STDEV.S(AE6:AE9)</f>
        <v>0.64233947411006831</v>
      </c>
    </row>
    <row r="7" spans="1:36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4.7</v>
      </c>
      <c r="G7">
        <v>2.15</v>
      </c>
      <c r="H7">
        <v>3.25</v>
      </c>
      <c r="I7" s="7">
        <v>2.63</v>
      </c>
      <c r="AE7">
        <f t="shared" si="2"/>
        <v>-2.0700000000000003</v>
      </c>
    </row>
    <row r="8" spans="1:36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4.13</v>
      </c>
      <c r="G8">
        <v>2.3199999999999998</v>
      </c>
      <c r="H8">
        <v>3.42</v>
      </c>
      <c r="I8" s="7">
        <v>2.97</v>
      </c>
      <c r="AE8">
        <f t="shared" si="2"/>
        <v>-1.1599999999999997</v>
      </c>
    </row>
    <row r="9" spans="1:36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4.4000000000000004</v>
      </c>
      <c r="G9" s="9">
        <v>2.61</v>
      </c>
      <c r="H9" s="9">
        <v>3.61</v>
      </c>
      <c r="I9" s="10">
        <v>3.86</v>
      </c>
      <c r="AE9">
        <f t="shared" si="2"/>
        <v>-0.54000000000000048</v>
      </c>
    </row>
    <row r="10" spans="1:36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3.71</v>
      </c>
      <c r="G10">
        <v>2.63</v>
      </c>
      <c r="H10">
        <v>5.0599999999999996</v>
      </c>
      <c r="I10" s="7">
        <v>8.64</v>
      </c>
      <c r="P10">
        <f>AVERAGE(F10:F13)</f>
        <v>3.7524999999999999</v>
      </c>
      <c r="Q10">
        <f t="shared" ref="Q10" si="11">AVERAGE(G10:G13)</f>
        <v>2.5424999999999995</v>
      </c>
      <c r="R10">
        <f t="shared" ref="R10" si="12">AVERAGE(H10:H13)</f>
        <v>5.5650000000000004</v>
      </c>
      <c r="S10">
        <f t="shared" ref="S10" si="13">AVERAGE(I10:I13)</f>
        <v>8.5150000000000006</v>
      </c>
      <c r="T10">
        <f>_xlfn.STDEV.S(F10:F13)</f>
        <v>0.11814539065631513</v>
      </c>
      <c r="U10">
        <f t="shared" ref="U10" si="14">_xlfn.STDEV.S(G10:G13)</f>
        <v>0.37976966703516785</v>
      </c>
      <c r="V10">
        <f t="shared" ref="V10" si="15">_xlfn.STDEV.S(H10:H13)</f>
        <v>0.41251262606939304</v>
      </c>
      <c r="W10">
        <f t="shared" ref="W10" si="16">_xlfn.STDEV.S(I10:I13)</f>
        <v>0.77672388916525525</v>
      </c>
      <c r="AE10">
        <f t="shared" si="2"/>
        <v>4.9300000000000006</v>
      </c>
      <c r="AF10">
        <f t="shared" ref="AF10" si="17">AVERAGE(AE10:AE13)</f>
        <v>4.7625000000000002</v>
      </c>
      <c r="AG10">
        <f>_xlfn.STDEV.S(AE10:AE13)</f>
        <v>0.86826935144957507</v>
      </c>
    </row>
    <row r="11" spans="1:36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3.78</v>
      </c>
      <c r="G11">
        <v>2.15</v>
      </c>
      <c r="H11">
        <v>5.58</v>
      </c>
      <c r="I11" s="7">
        <v>7.68</v>
      </c>
      <c r="AE11">
        <f t="shared" si="2"/>
        <v>3.9</v>
      </c>
    </row>
    <row r="12" spans="1:36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3.62</v>
      </c>
      <c r="G12">
        <v>2.36</v>
      </c>
      <c r="H12">
        <v>5.55</v>
      </c>
      <c r="I12" s="7">
        <v>9.52</v>
      </c>
      <c r="AE12">
        <f t="shared" si="2"/>
        <v>5.8999999999999995</v>
      </c>
    </row>
    <row r="13" spans="1:36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3.9</v>
      </c>
      <c r="G13" s="9">
        <v>3.03</v>
      </c>
      <c r="H13" s="9">
        <v>6.07</v>
      </c>
      <c r="I13" s="10">
        <v>8.2200000000000006</v>
      </c>
      <c r="AE13">
        <f t="shared" si="2"/>
        <v>4.32</v>
      </c>
    </row>
    <row r="14" spans="1:36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3.47</v>
      </c>
      <c r="G14">
        <v>2.81</v>
      </c>
      <c r="H14">
        <v>4.91</v>
      </c>
      <c r="I14" s="7">
        <v>6.76</v>
      </c>
      <c r="P14">
        <f>AVERAGE(F14:F17)</f>
        <v>3.6325000000000003</v>
      </c>
      <c r="Q14">
        <f t="shared" ref="Q14" si="18">AVERAGE(G14:G17)</f>
        <v>2.9450000000000003</v>
      </c>
      <c r="R14">
        <f t="shared" ref="R14" si="19">AVERAGE(H14:H17)</f>
        <v>4.8250000000000002</v>
      </c>
      <c r="S14">
        <f t="shared" ref="S14" si="20">AVERAGE(I14:I17)</f>
        <v>7.84</v>
      </c>
      <c r="T14">
        <f>_xlfn.STDEV.S(F14:F17)</f>
        <v>0.2551306854666186</v>
      </c>
      <c r="U14">
        <f t="shared" ref="U14" si="21">_xlfn.STDEV.S(G14:G17)</f>
        <v>0.18411952639521975</v>
      </c>
      <c r="V14">
        <f t="shared" ref="V14" si="22">_xlfn.STDEV.S(H14:H17)</f>
        <v>0.13771952173409069</v>
      </c>
      <c r="W14">
        <f t="shared" ref="W14" si="23">_xlfn.STDEV.S(I14:I17)</f>
        <v>1.0296601381038353</v>
      </c>
      <c r="AE14">
        <f t="shared" si="2"/>
        <v>3.2899999999999996</v>
      </c>
      <c r="AF14">
        <f t="shared" ref="AF14" si="24">AVERAGE(AE14:AE17)</f>
        <v>4.2074999999999996</v>
      </c>
      <c r="AG14">
        <f t="shared" ref="AG14" si="25">_xlfn.STDEV.S(AE14:AE17)</f>
        <v>1.0930195179715094</v>
      </c>
    </row>
    <row r="15" spans="1:36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3.99</v>
      </c>
      <c r="G15">
        <v>2.81</v>
      </c>
      <c r="H15">
        <v>4.9000000000000004</v>
      </c>
      <c r="I15" s="7">
        <v>7.27</v>
      </c>
      <c r="AE15">
        <f t="shared" si="2"/>
        <v>3.2799999999999994</v>
      </c>
    </row>
    <row r="16" spans="1:36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3.64</v>
      </c>
      <c r="G16">
        <v>3.2</v>
      </c>
      <c r="H16">
        <v>4.87</v>
      </c>
      <c r="I16" s="7">
        <v>9.07</v>
      </c>
      <c r="AE16">
        <f t="shared" si="2"/>
        <v>5.43</v>
      </c>
    </row>
    <row r="17" spans="1:39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3.43</v>
      </c>
      <c r="G17" s="9">
        <v>2.96</v>
      </c>
      <c r="H17" s="9">
        <v>4.62</v>
      </c>
      <c r="I17" s="10">
        <v>8.26</v>
      </c>
      <c r="AE17">
        <f t="shared" si="2"/>
        <v>4.83</v>
      </c>
    </row>
    <row r="18" spans="1:39" x14ac:dyDescent="0.3">
      <c r="A18" s="63" t="s">
        <v>41</v>
      </c>
      <c r="B18" s="64" t="s">
        <v>21</v>
      </c>
      <c r="C18" s="64" t="s">
        <v>15</v>
      </c>
      <c r="D18" s="64" t="str">
        <f>A18&amp;B18</f>
        <v>Carblow</v>
      </c>
      <c r="E18" s="64" t="s">
        <v>32</v>
      </c>
      <c r="F18" s="64">
        <v>3.89</v>
      </c>
      <c r="G18" s="64">
        <v>2.83</v>
      </c>
      <c r="H18" s="64">
        <v>3.01</v>
      </c>
      <c r="I18" s="65">
        <v>2.8</v>
      </c>
      <c r="P18">
        <f>AVERAGE(F18:F21)</f>
        <v>3.9225000000000003</v>
      </c>
      <c r="Q18">
        <f t="shared" ref="Q18" si="26">AVERAGE(G18:G21)</f>
        <v>2.5599999999999996</v>
      </c>
      <c r="R18">
        <f t="shared" ref="R18" si="27">AVERAGE(H18:H21)</f>
        <v>3.0649999999999999</v>
      </c>
      <c r="S18">
        <f t="shared" ref="S18" si="28">AVERAGE(I18:I21)</f>
        <v>3.42</v>
      </c>
      <c r="T18">
        <f>_xlfn.STDEV.S(F18:F21)</f>
        <v>0.176894507169292</v>
      </c>
      <c r="U18">
        <f t="shared" ref="U18" si="29">_xlfn.STDEV.S(G18:G21)</f>
        <v>0.36687872655688625</v>
      </c>
      <c r="V18">
        <f t="shared" ref="V18" si="30">_xlfn.STDEV.S(H18:H21)</f>
        <v>0.2963668897386032</v>
      </c>
      <c r="W18">
        <f t="shared" ref="W18" si="31">_xlfn.STDEV.S(I18:I21)</f>
        <v>0.69209825891993226</v>
      </c>
      <c r="X18">
        <f>((I18-S$6)/S$6)*100</f>
        <v>-11.602209944751387</v>
      </c>
      <c r="Y18">
        <f>AVERAGE(X18:X21)</f>
        <v>7.9715864246250998</v>
      </c>
      <c r="Z18">
        <f>_xlfn.STDEV.S(X18:X21)</f>
        <v>21.849984496288279</v>
      </c>
      <c r="AA18">
        <f>((I18-$S$2)/$S$2)*100</f>
        <v>-13.978494623655916</v>
      </c>
      <c r="AB18">
        <f>AVERAGE(AA18:AA21)</f>
        <v>5.0691244239631388</v>
      </c>
      <c r="AC18">
        <f>_xlfn.STDEV.S(AA18:AA21)</f>
        <v>21.262619321656874</v>
      </c>
      <c r="AE18">
        <f t="shared" si="2"/>
        <v>-1.0900000000000003</v>
      </c>
      <c r="AF18">
        <f t="shared" ref="AF18" si="32">AVERAGE(AE18:AE21)</f>
        <v>-0.50250000000000017</v>
      </c>
      <c r="AG18">
        <f t="shared" ref="AG18" si="33">_xlfn.STDEV.S(AE18:AE21)</f>
        <v>0.60802275176728959</v>
      </c>
      <c r="AH18">
        <f>((AE18-$AF$6)/$AF$6)*100</f>
        <v>-8.4033613445378208</v>
      </c>
      <c r="AI18">
        <f>AVERAGE(AH18:AH21)</f>
        <v>-57.773109243697476</v>
      </c>
      <c r="AJ18">
        <f>_xlfn.STDEV.S(AH18:AH21)</f>
        <v>51.094348888007517</v>
      </c>
      <c r="AK18">
        <v>26.027397260273965</v>
      </c>
      <c r="AL18">
        <v>41.095890410958901</v>
      </c>
      <c r="AM18">
        <v>39.859639895516338</v>
      </c>
    </row>
    <row r="19" spans="1:39" x14ac:dyDescent="0.3">
      <c r="A19" s="63" t="s">
        <v>41</v>
      </c>
      <c r="B19" s="64" t="s">
        <v>21</v>
      </c>
      <c r="C19" s="64" t="s">
        <v>15</v>
      </c>
      <c r="D19" s="64" t="str">
        <f t="shared" ref="D19:D49" si="34">A19&amp;B19</f>
        <v>Carblow</v>
      </c>
      <c r="E19" s="64" t="s">
        <v>33</v>
      </c>
      <c r="F19" s="64">
        <v>4.1500000000000004</v>
      </c>
      <c r="G19" s="64">
        <v>2.78</v>
      </c>
      <c r="H19" s="64">
        <v>3.45</v>
      </c>
      <c r="I19" s="65">
        <v>3.76</v>
      </c>
      <c r="X19">
        <f t="shared" ref="X19:X49" si="35">((I19-S$6)/S$6)*100</f>
        <v>18.705603788476711</v>
      </c>
      <c r="AA19">
        <f t="shared" ref="AA19:AA49" si="36">((I19-$S$2)/$S$2)*100</f>
        <v>15.514592933947771</v>
      </c>
      <c r="AE19">
        <f t="shared" si="2"/>
        <v>-0.39000000000000057</v>
      </c>
      <c r="AH19">
        <f t="shared" ref="AH19:AH49" si="37">((AE19-$AF$6)/$AF$6)*100</f>
        <v>-67.226890756302481</v>
      </c>
      <c r="AK19">
        <v>88.127853881278583</v>
      </c>
    </row>
    <row r="20" spans="1:39" x14ac:dyDescent="0.3">
      <c r="A20" s="63" t="s">
        <v>41</v>
      </c>
      <c r="B20" s="64" t="s">
        <v>21</v>
      </c>
      <c r="C20" s="64" t="s">
        <v>15</v>
      </c>
      <c r="D20" s="64" t="str">
        <f t="shared" si="34"/>
        <v>Carblow</v>
      </c>
      <c r="E20" s="64" t="s">
        <v>34</v>
      </c>
      <c r="F20" s="64">
        <v>3.72</v>
      </c>
      <c r="G20" s="64">
        <v>2.6</v>
      </c>
      <c r="H20" s="64">
        <v>3.07</v>
      </c>
      <c r="I20" s="65">
        <v>2.89</v>
      </c>
      <c r="X20">
        <f t="shared" si="35"/>
        <v>-8.7608524072612415</v>
      </c>
      <c r="AA20">
        <f t="shared" si="36"/>
        <v>-11.213517665130562</v>
      </c>
      <c r="AE20">
        <f t="shared" si="2"/>
        <v>-0.83000000000000007</v>
      </c>
      <c r="AH20">
        <f t="shared" si="37"/>
        <v>-30.252100840336148</v>
      </c>
      <c r="AK20">
        <v>55.251141552511349</v>
      </c>
    </row>
    <row r="21" spans="1:39" ht="15" thickBot="1" x14ac:dyDescent="0.35">
      <c r="A21" s="136" t="s">
        <v>41</v>
      </c>
      <c r="B21" s="67" t="s">
        <v>21</v>
      </c>
      <c r="C21" s="67" t="s">
        <v>15</v>
      </c>
      <c r="D21" s="67" t="str">
        <f t="shared" si="34"/>
        <v>Carblow</v>
      </c>
      <c r="E21" s="67" t="s">
        <v>35</v>
      </c>
      <c r="F21" s="67">
        <v>3.93</v>
      </c>
      <c r="G21" s="67">
        <v>2.0299999999999998</v>
      </c>
      <c r="H21" s="67">
        <v>2.73</v>
      </c>
      <c r="I21" s="68">
        <v>4.2300000000000004</v>
      </c>
      <c r="X21">
        <f t="shared" si="35"/>
        <v>33.543804262036318</v>
      </c>
      <c r="AA21">
        <f t="shared" si="36"/>
        <v>29.95391705069126</v>
      </c>
      <c r="AE21">
        <f t="shared" si="2"/>
        <v>0.30000000000000027</v>
      </c>
      <c r="AH21">
        <f t="shared" si="37"/>
        <v>-125.21008403361347</v>
      </c>
      <c r="AK21">
        <v>-5.0228310502283051</v>
      </c>
    </row>
    <row r="22" spans="1:39" x14ac:dyDescent="0.3">
      <c r="A22" s="69" t="s">
        <v>41</v>
      </c>
      <c r="B22" s="15" t="s">
        <v>22</v>
      </c>
      <c r="C22" s="15" t="s">
        <v>15</v>
      </c>
      <c r="D22" s="15" t="str">
        <f t="shared" si="34"/>
        <v>Carbhigh</v>
      </c>
      <c r="E22" s="15" t="s">
        <v>32</v>
      </c>
      <c r="F22" s="15">
        <v>3.65</v>
      </c>
      <c r="G22" s="15">
        <v>1.95</v>
      </c>
      <c r="H22" s="15">
        <v>2.82</v>
      </c>
      <c r="I22" s="16">
        <v>2.5</v>
      </c>
      <c r="P22">
        <f>AVERAGE(F22:F25)</f>
        <v>3.8449999999999998</v>
      </c>
      <c r="Q22">
        <f t="shared" ref="Q22" si="38">AVERAGE(G22:G25)</f>
        <v>1.8974999999999997</v>
      </c>
      <c r="R22">
        <f t="shared" ref="R22" si="39">AVERAGE(H22:H25)</f>
        <v>2.3075000000000001</v>
      </c>
      <c r="S22">
        <f t="shared" ref="S22" si="40">AVERAGE(I22:I25)</f>
        <v>2.7124999999999999</v>
      </c>
      <c r="T22">
        <f>_xlfn.STDEV.S(F22:F25)</f>
        <v>0.16663332999933314</v>
      </c>
      <c r="U22">
        <f t="shared" ref="U22" si="41">_xlfn.STDEV.S(G22:G25)</f>
        <v>0.17231270024773757</v>
      </c>
      <c r="V22">
        <f t="shared" ref="V22" si="42">_xlfn.STDEV.S(H22:H25)</f>
        <v>0.39024564913226839</v>
      </c>
      <c r="W22">
        <f t="shared" ref="W22" si="43">_xlfn.STDEV.S(I22:I25)</f>
        <v>0.64059217395573409</v>
      </c>
      <c r="X22">
        <f t="shared" si="35"/>
        <v>-21.073401736385161</v>
      </c>
      <c r="Y22">
        <f>AVERAGE(X22:X25)</f>
        <v>-14.364640883977899</v>
      </c>
      <c r="Z22">
        <f>_xlfn.STDEV.S(X22:X25)</f>
        <v>20.223904465847951</v>
      </c>
      <c r="AA22">
        <f t="shared" si="36"/>
        <v>-23.195084485407065</v>
      </c>
      <c r="AB22">
        <f>AVERAGE(AA22:AA25)</f>
        <v>-16.666666666666664</v>
      </c>
      <c r="AC22">
        <f>_xlfn.STDEV.S(AA22:AA25)</f>
        <v>19.680251119991823</v>
      </c>
      <c r="AE22">
        <f t="shared" si="2"/>
        <v>-1.1499999999999999</v>
      </c>
      <c r="AF22">
        <f t="shared" ref="AF22" si="44">AVERAGE(AE22:AE25)</f>
        <v>-1.1324999999999998</v>
      </c>
      <c r="AG22">
        <f t="shared" ref="AG22" si="45">_xlfn.STDEV.S(AE22:AE25)</f>
        <v>0.67942990808471182</v>
      </c>
      <c r="AH22">
        <f t="shared" si="37"/>
        <v>-3.3613445378151656</v>
      </c>
      <c r="AI22">
        <f t="shared" ref="AI22" si="46">AVERAGE(AH22:AH25)</f>
        <v>-4.8319327731092869</v>
      </c>
      <c r="AJ22">
        <f t="shared" ref="AJ22" si="47">_xlfn.STDEV.S(AH22:AH25)</f>
        <v>57.094950259219459</v>
      </c>
      <c r="AK22">
        <v>108.21917808219182</v>
      </c>
      <c r="AL22">
        <v>87.671232876712338</v>
      </c>
      <c r="AM22">
        <v>58.814959733670449</v>
      </c>
    </row>
    <row r="23" spans="1:39" x14ac:dyDescent="0.3">
      <c r="A23" s="69" t="s">
        <v>41</v>
      </c>
      <c r="B23" s="15" t="s">
        <v>22</v>
      </c>
      <c r="C23" s="15" t="s">
        <v>15</v>
      </c>
      <c r="D23" s="15" t="str">
        <f t="shared" si="34"/>
        <v>Carbhigh</v>
      </c>
      <c r="E23" s="15" t="s">
        <v>33</v>
      </c>
      <c r="F23" s="15">
        <v>3.88</v>
      </c>
      <c r="G23" s="15">
        <v>1.94</v>
      </c>
      <c r="H23" s="15">
        <v>2.27</v>
      </c>
      <c r="I23" s="16">
        <v>2.1</v>
      </c>
      <c r="X23">
        <f t="shared" si="35"/>
        <v>-33.701657458563531</v>
      </c>
      <c r="AA23">
        <f t="shared" si="36"/>
        <v>-35.483870967741929</v>
      </c>
      <c r="AE23">
        <f t="shared" si="2"/>
        <v>-1.7799999999999998</v>
      </c>
      <c r="AH23">
        <f t="shared" si="37"/>
        <v>49.579831932773047</v>
      </c>
      <c r="AK23">
        <v>91.780821917808183</v>
      </c>
    </row>
    <row r="24" spans="1:39" x14ac:dyDescent="0.3">
      <c r="A24" s="69" t="s">
        <v>41</v>
      </c>
      <c r="B24" s="15" t="s">
        <v>22</v>
      </c>
      <c r="C24" s="15" t="s">
        <v>15</v>
      </c>
      <c r="D24" s="15" t="str">
        <f t="shared" si="34"/>
        <v>Carbhigh</v>
      </c>
      <c r="E24" s="15" t="s">
        <v>34</v>
      </c>
      <c r="F24" s="15">
        <v>4.05</v>
      </c>
      <c r="G24" s="15">
        <v>1.65</v>
      </c>
      <c r="H24" s="15">
        <v>1.87</v>
      </c>
      <c r="I24" s="16">
        <v>2.64</v>
      </c>
      <c r="X24">
        <f t="shared" si="35"/>
        <v>-16.653512233622727</v>
      </c>
      <c r="AA24">
        <f t="shared" si="36"/>
        <v>-18.894009216589854</v>
      </c>
      <c r="AE24">
        <f t="shared" si="2"/>
        <v>-1.4099999999999997</v>
      </c>
      <c r="AH24">
        <f t="shared" si="37"/>
        <v>18.487394957983131</v>
      </c>
      <c r="AK24">
        <v>144.74885844748863</v>
      </c>
    </row>
    <row r="25" spans="1:39" ht="15" thickBot="1" x14ac:dyDescent="0.35">
      <c r="A25" s="137" t="s">
        <v>41</v>
      </c>
      <c r="B25" s="71" t="s">
        <v>22</v>
      </c>
      <c r="C25" s="71" t="s">
        <v>15</v>
      </c>
      <c r="D25" s="71" t="str">
        <f t="shared" si="34"/>
        <v>Carbhigh</v>
      </c>
      <c r="E25" s="71" t="s">
        <v>35</v>
      </c>
      <c r="F25" s="71">
        <v>3.8</v>
      </c>
      <c r="G25" s="71">
        <v>2.0499999999999998</v>
      </c>
      <c r="H25" s="71">
        <v>2.27</v>
      </c>
      <c r="I25" s="72">
        <v>3.61</v>
      </c>
      <c r="X25">
        <f t="shared" si="35"/>
        <v>13.970007892659822</v>
      </c>
      <c r="AA25">
        <f t="shared" si="36"/>
        <v>10.906298003072196</v>
      </c>
      <c r="AE25">
        <f t="shared" si="2"/>
        <v>-0.18999999999999995</v>
      </c>
      <c r="AH25">
        <f t="shared" si="37"/>
        <v>-84.033613445378165</v>
      </c>
      <c r="AK25">
        <v>5.936073059360746</v>
      </c>
    </row>
    <row r="26" spans="1:39" x14ac:dyDescent="0.3">
      <c r="A26" s="73" t="s">
        <v>42</v>
      </c>
      <c r="B26" s="18" t="s">
        <v>21</v>
      </c>
      <c r="C26" s="18" t="s">
        <v>15</v>
      </c>
      <c r="D26" s="18" t="str">
        <f t="shared" si="34"/>
        <v>Carb+Diclow</v>
      </c>
      <c r="E26" s="18" t="s">
        <v>32</v>
      </c>
      <c r="F26" s="18">
        <v>3.89</v>
      </c>
      <c r="G26" s="18">
        <v>2.1800000000000002</v>
      </c>
      <c r="H26" s="18">
        <v>2.81</v>
      </c>
      <c r="I26" s="19">
        <v>2.98</v>
      </c>
      <c r="P26">
        <f>AVERAGE(F26:F29)</f>
        <v>3.84</v>
      </c>
      <c r="Q26">
        <f t="shared" ref="Q26" si="48">AVERAGE(G26:G29)</f>
        <v>2.3774999999999999</v>
      </c>
      <c r="R26">
        <f t="shared" ref="R26" si="49">AVERAGE(H26:H29)</f>
        <v>3.01</v>
      </c>
      <c r="S26">
        <f t="shared" ref="S26" si="50">AVERAGE(I26:I29)</f>
        <v>3.2575000000000003</v>
      </c>
      <c r="T26">
        <f>_xlfn.STDEV.S(F26:F29)</f>
        <v>7.6157731058639128E-2</v>
      </c>
      <c r="U26">
        <f t="shared" ref="U26" si="51">_xlfn.STDEV.S(G26:G29)</f>
        <v>0.17969882210706509</v>
      </c>
      <c r="V26">
        <f t="shared" ref="V26" si="52">_xlfn.STDEV.S(H26:H29)</f>
        <v>0.31654383582688828</v>
      </c>
      <c r="W26">
        <f t="shared" ref="W26" si="53">_xlfn.STDEV.S(I26:I29)</f>
        <v>0.36206583195141001</v>
      </c>
      <c r="X26">
        <f t="shared" si="35"/>
        <v>-5.9194948697711132</v>
      </c>
      <c r="Y26">
        <f>AVERAGE(X26:X29)</f>
        <v>2.8413575374901363</v>
      </c>
      <c r="Z26">
        <f>_xlfn.STDEV.S(X26:X29)</f>
        <v>11.430649785364166</v>
      </c>
      <c r="AA26">
        <f t="shared" si="36"/>
        <v>-8.4485407066052201</v>
      </c>
      <c r="AB26">
        <f>AVERAGE(AA26:AA29)</f>
        <v>7.6804915514598449E-2</v>
      </c>
      <c r="AC26">
        <f>_xlfn.STDEV.S(AA26:AA29)</f>
        <v>11.12337425349954</v>
      </c>
      <c r="AE26">
        <f t="shared" si="2"/>
        <v>-0.91000000000000014</v>
      </c>
      <c r="AF26">
        <f>AVERAGE(AE26:AE29)</f>
        <v>-0.58249999999999991</v>
      </c>
      <c r="AG26">
        <f t="shared" ref="AG26" si="54">_xlfn.STDEV.S(AE26:AE29)</f>
        <v>0.41668333300001331</v>
      </c>
      <c r="AH26">
        <f t="shared" si="37"/>
        <v>-23.529411764705895</v>
      </c>
      <c r="AI26">
        <f t="shared" ref="AI26" si="55">AVERAGE(AH26:AH29)</f>
        <v>-51.050420168067248</v>
      </c>
      <c r="AJ26">
        <f t="shared" ref="AJ26" si="56">_xlfn.STDEV.S(AH26:AH29)</f>
        <v>35.015406134454885</v>
      </c>
      <c r="AK26">
        <v>-6.8493150684931061</v>
      </c>
      <c r="AL26">
        <v>28.767123287671268</v>
      </c>
      <c r="AM26">
        <v>35.212161317312017</v>
      </c>
    </row>
    <row r="27" spans="1:39" x14ac:dyDescent="0.3">
      <c r="A27" s="73" t="s">
        <v>42</v>
      </c>
      <c r="B27" s="18" t="s">
        <v>21</v>
      </c>
      <c r="C27" s="18" t="s">
        <v>15</v>
      </c>
      <c r="D27" s="18" t="str">
        <f t="shared" si="34"/>
        <v>Carb+Diclow</v>
      </c>
      <c r="E27" s="18" t="s">
        <v>33</v>
      </c>
      <c r="F27" s="18">
        <v>3.78</v>
      </c>
      <c r="G27" s="18">
        <v>2.3199999999999998</v>
      </c>
      <c r="H27" s="18">
        <v>3.35</v>
      </c>
      <c r="I27" s="19">
        <v>3.14</v>
      </c>
      <c r="X27">
        <f t="shared" si="35"/>
        <v>-0.86819258089975881</v>
      </c>
      <c r="AA27">
        <f t="shared" si="36"/>
        <v>-3.533026113671268</v>
      </c>
      <c r="AE27">
        <f t="shared" si="2"/>
        <v>-0.63999999999999968</v>
      </c>
      <c r="AH27">
        <f t="shared" si="37"/>
        <v>-46.218487394958032</v>
      </c>
      <c r="AK27">
        <v>55.251141552511442</v>
      </c>
    </row>
    <row r="28" spans="1:39" x14ac:dyDescent="0.3">
      <c r="A28" s="73" t="s">
        <v>42</v>
      </c>
      <c r="B28" s="18" t="s">
        <v>21</v>
      </c>
      <c r="C28" s="18" t="s">
        <v>15</v>
      </c>
      <c r="D28" s="18" t="str">
        <f t="shared" si="34"/>
        <v>Carb+Diclow</v>
      </c>
      <c r="E28" s="18" t="s">
        <v>34</v>
      </c>
      <c r="F28" s="18">
        <v>3.92</v>
      </c>
      <c r="G28" s="18">
        <v>2.4</v>
      </c>
      <c r="H28" s="18">
        <v>3.2</v>
      </c>
      <c r="I28" s="19">
        <v>3.12</v>
      </c>
      <c r="X28">
        <f t="shared" si="35"/>
        <v>-1.499605367008678</v>
      </c>
      <c r="AA28">
        <f t="shared" si="36"/>
        <v>-4.1474654377880125</v>
      </c>
      <c r="AE28">
        <f t="shared" si="2"/>
        <v>-0.79999999999999982</v>
      </c>
      <c r="AH28">
        <f t="shared" si="37"/>
        <v>-32.773109243697519</v>
      </c>
      <c r="AK28">
        <v>62.557077625570798</v>
      </c>
    </row>
    <row r="29" spans="1:39" ht="15" thickBot="1" x14ac:dyDescent="0.35">
      <c r="A29" s="138" t="s">
        <v>42</v>
      </c>
      <c r="B29" s="75" t="s">
        <v>21</v>
      </c>
      <c r="C29" s="75" t="s">
        <v>15</v>
      </c>
      <c r="D29" s="75" t="str">
        <f t="shared" si="34"/>
        <v>Carb+Diclow</v>
      </c>
      <c r="E29" s="75" t="s">
        <v>35</v>
      </c>
      <c r="F29" s="75">
        <v>3.77</v>
      </c>
      <c r="G29" s="75">
        <v>2.61</v>
      </c>
      <c r="H29" s="75">
        <v>2.68</v>
      </c>
      <c r="I29" s="76">
        <v>3.79</v>
      </c>
      <c r="X29">
        <f t="shared" si="35"/>
        <v>19.652722967640095</v>
      </c>
      <c r="AA29">
        <f t="shared" si="36"/>
        <v>16.436251920122892</v>
      </c>
      <c r="AE29">
        <f t="shared" si="2"/>
        <v>2.0000000000000018E-2</v>
      </c>
      <c r="AH29">
        <f t="shared" si="37"/>
        <v>-101.68067226890756</v>
      </c>
      <c r="AK29">
        <v>4.109589041095945</v>
      </c>
    </row>
    <row r="30" spans="1:39" x14ac:dyDescent="0.3">
      <c r="A30" s="77" t="s">
        <v>42</v>
      </c>
      <c r="B30" s="21" t="s">
        <v>22</v>
      </c>
      <c r="C30" s="21" t="s">
        <v>15</v>
      </c>
      <c r="D30" s="21" t="str">
        <f t="shared" si="34"/>
        <v>Carb+Dichigh</v>
      </c>
      <c r="E30" s="21" t="s">
        <v>32</v>
      </c>
      <c r="F30" s="21">
        <v>4.01</v>
      </c>
      <c r="G30" s="21">
        <v>2.57</v>
      </c>
      <c r="H30" s="21">
        <v>3.92</v>
      </c>
      <c r="I30" s="22">
        <v>2.65</v>
      </c>
      <c r="P30">
        <f>AVERAGE(F30:F33)</f>
        <v>3.9049999999999998</v>
      </c>
      <c r="Q30">
        <f t="shared" ref="Q30" si="57">AVERAGE(G30:G33)</f>
        <v>2.4024999999999999</v>
      </c>
      <c r="R30">
        <f t="shared" ref="R30" si="58">AVERAGE(H30:H33)</f>
        <v>3.6950000000000003</v>
      </c>
      <c r="S30">
        <f t="shared" ref="S30" si="59">AVERAGE(I30:I33)</f>
        <v>2.5300000000000002</v>
      </c>
      <c r="T30">
        <f>_xlfn.STDEV.S(F30:F33)</f>
        <v>9.5393920141694497E-2</v>
      </c>
      <c r="U30">
        <f t="shared" ref="U30" si="60">_xlfn.STDEV.S(G30:G33)</f>
        <v>0.26537709019431194</v>
      </c>
      <c r="V30">
        <f t="shared" ref="V30" si="61">_xlfn.STDEV.S(H30:H33)</f>
        <v>0.18859126879754179</v>
      </c>
      <c r="W30">
        <f t="shared" ref="W30" si="62">_xlfn.STDEV.S(I30:I33)</f>
        <v>0.17262676501632074</v>
      </c>
      <c r="X30">
        <f t="shared" si="35"/>
        <v>-16.337805840568272</v>
      </c>
      <c r="Y30">
        <f>AVERAGE(X30:X33)</f>
        <v>-20.126282557221781</v>
      </c>
      <c r="Z30">
        <f>_xlfn.STDEV.S(X30:X33)</f>
        <v>5.4499373327962388</v>
      </c>
      <c r="AA30">
        <f t="shared" si="36"/>
        <v>-18.586789554531492</v>
      </c>
      <c r="AB30">
        <f>AVERAGE(AA30:AA33)</f>
        <v>-22.273425499231948</v>
      </c>
      <c r="AC30">
        <f>_xlfn.STDEV.S(AA30:AA33)</f>
        <v>5.3034336410544025</v>
      </c>
      <c r="AE30">
        <f t="shared" si="2"/>
        <v>-1.3599999999999999</v>
      </c>
      <c r="AF30">
        <f t="shared" ref="AF30" si="63">AVERAGE(AE30:AE33)</f>
        <v>-1.3749999999999998</v>
      </c>
      <c r="AG30">
        <f t="shared" ref="AG30" si="64">_xlfn.STDEV.S(AE30:AE33)</f>
        <v>0.19621416870348729</v>
      </c>
      <c r="AH30">
        <f t="shared" si="37"/>
        <v>14.285714285714239</v>
      </c>
      <c r="AI30">
        <f t="shared" ref="AI30" si="65">AVERAGE(AH30:AH33)</f>
        <v>15.546218487394913</v>
      </c>
      <c r="AJ30">
        <f t="shared" ref="AJ30" si="66">_xlfn.STDEV.S(AH30:AH33)</f>
        <v>16.488585605334951</v>
      </c>
      <c r="AK30">
        <v>-12.328767123287673</v>
      </c>
      <c r="AL30">
        <v>-25.114155251141561</v>
      </c>
      <c r="AM30">
        <v>60.338510718087548</v>
      </c>
    </row>
    <row r="31" spans="1:39" x14ac:dyDescent="0.3">
      <c r="A31" s="77" t="s">
        <v>42</v>
      </c>
      <c r="B31" s="21" t="s">
        <v>22</v>
      </c>
      <c r="C31" s="21" t="s">
        <v>15</v>
      </c>
      <c r="D31" s="21" t="str">
        <f t="shared" si="34"/>
        <v>Carb+Dichigh</v>
      </c>
      <c r="E31" s="21" t="s">
        <v>33</v>
      </c>
      <c r="F31" s="21">
        <v>3.96</v>
      </c>
      <c r="G31" s="21">
        <v>2.68</v>
      </c>
      <c r="H31" s="21">
        <v>3.68</v>
      </c>
      <c r="I31" s="22">
        <v>2.34</v>
      </c>
      <c r="X31">
        <f t="shared" si="35"/>
        <v>-26.124704025256516</v>
      </c>
      <c r="AA31">
        <f t="shared" si="36"/>
        <v>-28.110599078341014</v>
      </c>
      <c r="AE31">
        <f t="shared" si="2"/>
        <v>-1.62</v>
      </c>
      <c r="AH31">
        <f t="shared" si="37"/>
        <v>36.134453781512569</v>
      </c>
      <c r="AK31">
        <v>-43.378995433789939</v>
      </c>
    </row>
    <row r="32" spans="1:39" x14ac:dyDescent="0.3">
      <c r="A32" s="77" t="s">
        <v>42</v>
      </c>
      <c r="B32" s="21" t="s">
        <v>22</v>
      </c>
      <c r="C32" s="21" t="s">
        <v>15</v>
      </c>
      <c r="D32" s="21" t="str">
        <f t="shared" si="34"/>
        <v>Carb+Dichigh</v>
      </c>
      <c r="E32" s="21" t="s">
        <v>34</v>
      </c>
      <c r="F32" s="21">
        <v>3.81</v>
      </c>
      <c r="G32" s="21">
        <v>2.12</v>
      </c>
      <c r="H32" s="21">
        <v>3.72</v>
      </c>
      <c r="I32" s="22">
        <v>2.4300000000000002</v>
      </c>
      <c r="X32">
        <f t="shared" si="35"/>
        <v>-23.283346487766369</v>
      </c>
      <c r="AA32">
        <f t="shared" si="36"/>
        <v>-25.345622119815658</v>
      </c>
      <c r="AE32">
        <f t="shared" si="2"/>
        <v>-1.38</v>
      </c>
      <c r="AH32">
        <f t="shared" si="37"/>
        <v>15.966386554621801</v>
      </c>
      <c r="AK32">
        <v>49.771689497716871</v>
      </c>
    </row>
    <row r="33" spans="1:39" ht="15" thickBot="1" x14ac:dyDescent="0.35">
      <c r="A33" s="139" t="s">
        <v>42</v>
      </c>
      <c r="B33" s="79" t="s">
        <v>22</v>
      </c>
      <c r="C33" s="79" t="s">
        <v>15</v>
      </c>
      <c r="D33" s="79" t="str">
        <f t="shared" si="34"/>
        <v>Carb+Dichigh</v>
      </c>
      <c r="E33" s="79" t="s">
        <v>35</v>
      </c>
      <c r="F33" s="79">
        <v>3.84</v>
      </c>
      <c r="G33" s="79">
        <v>2.2400000000000002</v>
      </c>
      <c r="H33" s="79">
        <v>3.46</v>
      </c>
      <c r="I33" s="80">
        <v>2.7</v>
      </c>
      <c r="X33">
        <f t="shared" si="35"/>
        <v>-14.759273875295969</v>
      </c>
      <c r="AA33">
        <f t="shared" si="36"/>
        <v>-17.050691244239623</v>
      </c>
      <c r="AE33">
        <f t="shared" si="2"/>
        <v>-1.1399999999999997</v>
      </c>
      <c r="AH33">
        <f t="shared" si="37"/>
        <v>-4.2016806722689664</v>
      </c>
      <c r="AK33">
        <v>-94.520547945205507</v>
      </c>
    </row>
    <row r="34" spans="1:39" x14ac:dyDescent="0.3">
      <c r="A34" s="81" t="s">
        <v>44</v>
      </c>
      <c r="B34" s="24" t="s">
        <v>21</v>
      </c>
      <c r="C34" s="24" t="s">
        <v>15</v>
      </c>
      <c r="D34" s="24" t="str">
        <f t="shared" si="34"/>
        <v>Carb+PFOSlow</v>
      </c>
      <c r="E34" s="24" t="s">
        <v>32</v>
      </c>
      <c r="F34" s="24">
        <v>3.89</v>
      </c>
      <c r="G34" s="24">
        <v>2.3199999999999998</v>
      </c>
      <c r="H34" s="24">
        <v>2.81</v>
      </c>
      <c r="I34" s="25">
        <v>2.23</v>
      </c>
      <c r="P34">
        <f>AVERAGE(F34:F37)</f>
        <v>3.9249999999999998</v>
      </c>
      <c r="Q34">
        <f t="shared" ref="Q34" si="67">AVERAGE(G34:G37)</f>
        <v>2.165</v>
      </c>
      <c r="R34">
        <f t="shared" ref="R34" si="68">AVERAGE(H34:H37)</f>
        <v>3.1549999999999998</v>
      </c>
      <c r="S34">
        <f t="shared" ref="S34" si="69">AVERAGE(I34:I37)</f>
        <v>2.3049999999999997</v>
      </c>
      <c r="T34">
        <f>_xlfn.STDEV.S(F34:F37)</f>
        <v>0.18083141320025151</v>
      </c>
      <c r="U34">
        <f t="shared" ref="U34" si="70">_xlfn.STDEV.S(G34:G37)</f>
        <v>0.1109053650640941</v>
      </c>
      <c r="V34">
        <f t="shared" ref="V34" si="71">_xlfn.STDEV.S(H34:H37)</f>
        <v>0.26286878856189821</v>
      </c>
      <c r="W34">
        <f t="shared" ref="W34" si="72">_xlfn.STDEV.S(I34:I37)</f>
        <v>0.1642153058233814</v>
      </c>
      <c r="X34">
        <f t="shared" si="35"/>
        <v>-29.597474348855563</v>
      </c>
      <c r="Y34">
        <f>AVERAGE(X34:X37)</f>
        <v>-27.22967640094712</v>
      </c>
      <c r="Z34">
        <f>_xlfn.STDEV.S(X34:X37)</f>
        <v>5.1843821885834425</v>
      </c>
      <c r="AA34">
        <f t="shared" si="36"/>
        <v>-31.490015360983104</v>
      </c>
      <c r="AB34">
        <f>AVERAGE(AA34:AA37)</f>
        <v>-29.185867895545318</v>
      </c>
      <c r="AC34">
        <f>_xlfn.STDEV.S(AA34:AA37)</f>
        <v>5.0450170759871202</v>
      </c>
      <c r="AE34">
        <f t="shared" si="2"/>
        <v>-1.6600000000000001</v>
      </c>
      <c r="AF34">
        <f t="shared" ref="AF34" si="73">AVERAGE(AE34:AE37)</f>
        <v>-1.62</v>
      </c>
      <c r="AG34">
        <f t="shared" ref="AG34" si="74">_xlfn.STDEV.S(AE34:AE37)</f>
        <v>0.16268579122549923</v>
      </c>
      <c r="AH34">
        <f t="shared" si="37"/>
        <v>39.495798319327697</v>
      </c>
      <c r="AI34">
        <f t="shared" ref="AI34" si="75">AVERAGE(AH34:AH37)</f>
        <v>36.134453781512569</v>
      </c>
      <c r="AJ34">
        <f t="shared" ref="AJ34" si="76">_xlfn.STDEV.S(AH34:AH37)</f>
        <v>13.671074892899092</v>
      </c>
      <c r="AK34">
        <v>-47.031963470319624</v>
      </c>
      <c r="AL34">
        <v>30.13698630136987</v>
      </c>
      <c r="AM34">
        <v>67.198313820481786</v>
      </c>
    </row>
    <row r="35" spans="1:39" x14ac:dyDescent="0.3">
      <c r="A35" s="81" t="s">
        <v>44</v>
      </c>
      <c r="B35" s="24" t="s">
        <v>21</v>
      </c>
      <c r="C35" s="24" t="s">
        <v>15</v>
      </c>
      <c r="D35" s="24" t="str">
        <f t="shared" si="34"/>
        <v>Carb+PFOSlow</v>
      </c>
      <c r="E35" s="24" t="s">
        <v>33</v>
      </c>
      <c r="F35" s="24">
        <v>3.82</v>
      </c>
      <c r="G35" s="24">
        <v>2.08</v>
      </c>
      <c r="H35" s="24">
        <v>3.09</v>
      </c>
      <c r="I35" s="25">
        <v>2.11</v>
      </c>
      <c r="X35">
        <f t="shared" si="35"/>
        <v>-33.385951065509076</v>
      </c>
      <c r="AA35">
        <f t="shared" si="36"/>
        <v>-35.176651305683563</v>
      </c>
      <c r="AE35">
        <f t="shared" si="2"/>
        <v>-1.71</v>
      </c>
      <c r="AH35">
        <f t="shared" si="37"/>
        <v>43.69747899159659</v>
      </c>
      <c r="AK35">
        <v>99.086757990867639</v>
      </c>
    </row>
    <row r="36" spans="1:39" x14ac:dyDescent="0.3">
      <c r="A36" s="81" t="s">
        <v>44</v>
      </c>
      <c r="B36" s="24" t="s">
        <v>21</v>
      </c>
      <c r="C36" s="24" t="s">
        <v>15</v>
      </c>
      <c r="D36" s="24" t="str">
        <f t="shared" si="34"/>
        <v>Carb+PFOSlow</v>
      </c>
      <c r="E36" s="24" t="s">
        <v>34</v>
      </c>
      <c r="F36" s="24">
        <v>3.8</v>
      </c>
      <c r="G36" s="24">
        <v>2.09</v>
      </c>
      <c r="H36" s="24">
        <v>3.36</v>
      </c>
      <c r="I36" s="25">
        <v>2.42</v>
      </c>
      <c r="X36">
        <f t="shared" si="35"/>
        <v>-23.599052880820839</v>
      </c>
      <c r="AA36">
        <f t="shared" si="36"/>
        <v>-25.652841781874042</v>
      </c>
      <c r="AE36">
        <f t="shared" si="2"/>
        <v>-1.38</v>
      </c>
      <c r="AH36">
        <f t="shared" si="37"/>
        <v>15.966386554621801</v>
      </c>
      <c r="AK36">
        <v>71.689497716894962</v>
      </c>
    </row>
    <row r="37" spans="1:39" ht="15" thickBot="1" x14ac:dyDescent="0.35">
      <c r="A37" s="140" t="s">
        <v>44</v>
      </c>
      <c r="B37" s="83" t="s">
        <v>21</v>
      </c>
      <c r="C37" s="83" t="s">
        <v>15</v>
      </c>
      <c r="D37" s="83" t="str">
        <f t="shared" si="34"/>
        <v>Carb+PFOSlow</v>
      </c>
      <c r="E37" s="83" t="s">
        <v>35</v>
      </c>
      <c r="F37" s="83">
        <v>4.1900000000000004</v>
      </c>
      <c r="G37" s="83">
        <v>2.17</v>
      </c>
      <c r="H37" s="83">
        <v>3.36</v>
      </c>
      <c r="I37" s="84">
        <v>2.46</v>
      </c>
      <c r="X37">
        <f t="shared" si="35"/>
        <v>-22.336227308603</v>
      </c>
      <c r="AA37">
        <f t="shared" si="36"/>
        <v>-24.423963133640552</v>
      </c>
      <c r="AE37">
        <f t="shared" si="2"/>
        <v>-1.7300000000000004</v>
      </c>
      <c r="AH37">
        <f t="shared" si="37"/>
        <v>45.37815126050419</v>
      </c>
      <c r="AK37">
        <v>-3.1963470319635032</v>
      </c>
    </row>
    <row r="38" spans="1:39" x14ac:dyDescent="0.3">
      <c r="A38" s="85" t="s">
        <v>44</v>
      </c>
      <c r="B38" s="27" t="s">
        <v>22</v>
      </c>
      <c r="C38" s="27" t="s">
        <v>15</v>
      </c>
      <c r="D38" s="27" t="str">
        <f t="shared" si="34"/>
        <v>Carb+PFOShigh</v>
      </c>
      <c r="E38" s="27" t="s">
        <v>32</v>
      </c>
      <c r="F38" s="27">
        <v>3.58</v>
      </c>
      <c r="G38" s="27">
        <v>2.33</v>
      </c>
      <c r="H38" s="27">
        <v>2.93</v>
      </c>
      <c r="I38" s="28">
        <v>2.4900000000000002</v>
      </c>
      <c r="P38">
        <f>AVERAGE(F38:F41)</f>
        <v>3.6150000000000002</v>
      </c>
      <c r="Q38">
        <f t="shared" ref="Q38" si="77">AVERAGE(G38:G41)</f>
        <v>2.3875000000000002</v>
      </c>
      <c r="R38">
        <f t="shared" ref="R38" si="78">AVERAGE(H38:H41)</f>
        <v>3.13</v>
      </c>
      <c r="S38">
        <f t="shared" ref="S38" si="79">AVERAGE(I38:I41)</f>
        <v>2.6875</v>
      </c>
      <c r="T38">
        <f>_xlfn.STDEV.S(F38:F41)</f>
        <v>0.12688577540449514</v>
      </c>
      <c r="U38">
        <f t="shared" ref="U38" si="80">_xlfn.STDEV.S(G38:G41)</f>
        <v>5.4390562906935683E-2</v>
      </c>
      <c r="V38">
        <f t="shared" ref="V38" si="81">_xlfn.STDEV.S(H38:H41)</f>
        <v>0.48668949718138449</v>
      </c>
      <c r="W38">
        <f t="shared" ref="W38" si="82">_xlfn.STDEV.S(I38:I41)</f>
        <v>0.17461863207191444</v>
      </c>
      <c r="X38">
        <f t="shared" si="35"/>
        <v>-21.389108129439613</v>
      </c>
      <c r="Y38">
        <f>AVERAGE(X38:X41)</f>
        <v>-15.153906866614046</v>
      </c>
      <c r="Z38">
        <f>_xlfn.STDEV.S(X38:X41)</f>
        <v>5.5128218491527798</v>
      </c>
      <c r="AA38">
        <f t="shared" si="36"/>
        <v>-23.502304147465427</v>
      </c>
      <c r="AB38">
        <f>AVERAGE(AA38:AA41)</f>
        <v>-17.434715821812588</v>
      </c>
      <c r="AC38">
        <f>_xlfn.STDEV.S(AA38:AA41)</f>
        <v>5.3646277134228759</v>
      </c>
      <c r="AE38">
        <f t="shared" si="2"/>
        <v>-1.0899999999999999</v>
      </c>
      <c r="AF38">
        <f t="shared" ref="AF38" si="83">AVERAGE(AE38:AE41)</f>
        <v>-0.92749999999999988</v>
      </c>
      <c r="AG38">
        <f>_xlfn.STDEV.S(AE38:AE41)</f>
        <v>0.15348724159790397</v>
      </c>
      <c r="AH38">
        <f t="shared" si="37"/>
        <v>-8.4033613445378581</v>
      </c>
      <c r="AI38">
        <f t="shared" ref="AI38" si="84">AVERAGE(AH38:AH41)</f>
        <v>-22.0588235294118</v>
      </c>
      <c r="AJ38">
        <f t="shared" ref="AJ38" si="85">_xlfn.STDEV.S(AH38:AH41)</f>
        <v>12.898087529235601</v>
      </c>
      <c r="AK38">
        <v>-10.502283105022871</v>
      </c>
      <c r="AL38">
        <v>-34.703196347031977</v>
      </c>
      <c r="AM38">
        <v>24.110280881176415</v>
      </c>
    </row>
    <row r="39" spans="1:39" x14ac:dyDescent="0.3">
      <c r="A39" s="85" t="s">
        <v>44</v>
      </c>
      <c r="B39" s="27" t="s">
        <v>22</v>
      </c>
      <c r="C39" s="27" t="s">
        <v>15</v>
      </c>
      <c r="D39" s="27" t="str">
        <f t="shared" si="34"/>
        <v>Carb+PFOShigh</v>
      </c>
      <c r="E39" s="27" t="s">
        <v>33</v>
      </c>
      <c r="F39" s="27">
        <v>3.46</v>
      </c>
      <c r="G39" s="27">
        <v>2.39</v>
      </c>
      <c r="H39" s="27">
        <v>3.01</v>
      </c>
      <c r="I39" s="28">
        <v>2.62</v>
      </c>
      <c r="X39">
        <f t="shared" si="35"/>
        <v>-17.284925019731645</v>
      </c>
      <c r="AA39">
        <f t="shared" si="36"/>
        <v>-19.508448540706599</v>
      </c>
      <c r="AE39">
        <f t="shared" si="2"/>
        <v>-0.83999999999999986</v>
      </c>
      <c r="AH39">
        <f t="shared" si="37"/>
        <v>-29.411764705882387</v>
      </c>
      <c r="AK39">
        <v>-41.552511415525139</v>
      </c>
    </row>
    <row r="40" spans="1:39" x14ac:dyDescent="0.3">
      <c r="A40" s="85" t="s">
        <v>44</v>
      </c>
      <c r="B40" s="27" t="s">
        <v>22</v>
      </c>
      <c r="C40" s="27" t="s">
        <v>15</v>
      </c>
      <c r="D40" s="27" t="str">
        <f t="shared" si="34"/>
        <v>Carb+PFOShigh</v>
      </c>
      <c r="E40" s="27" t="s">
        <v>34</v>
      </c>
      <c r="F40" s="27">
        <v>3.76</v>
      </c>
      <c r="G40" s="27">
        <v>2.37</v>
      </c>
      <c r="H40" s="27">
        <v>2.74</v>
      </c>
      <c r="I40" s="28">
        <v>2.74</v>
      </c>
      <c r="X40">
        <f t="shared" si="35"/>
        <v>-13.496448303078129</v>
      </c>
      <c r="AA40">
        <f t="shared" si="36"/>
        <v>-15.821812596006135</v>
      </c>
      <c r="AE40">
        <f t="shared" si="2"/>
        <v>-1.0199999999999996</v>
      </c>
      <c r="AH40">
        <f t="shared" si="37"/>
        <v>-14.285714285714349</v>
      </c>
      <c r="AK40">
        <v>-21.46118721461184</v>
      </c>
    </row>
    <row r="41" spans="1:39" ht="15" thickBot="1" x14ac:dyDescent="0.35">
      <c r="A41" s="141" t="s">
        <v>44</v>
      </c>
      <c r="B41" s="87" t="s">
        <v>22</v>
      </c>
      <c r="C41" s="87" t="s">
        <v>15</v>
      </c>
      <c r="D41" s="87" t="str">
        <f t="shared" si="34"/>
        <v>Carb+PFOShigh</v>
      </c>
      <c r="E41" s="87" t="s">
        <v>35</v>
      </c>
      <c r="F41" s="87">
        <v>3.66</v>
      </c>
      <c r="G41" s="87">
        <v>2.46</v>
      </c>
      <c r="H41" s="87">
        <v>3.84</v>
      </c>
      <c r="I41" s="88">
        <v>2.9</v>
      </c>
      <c r="X41">
        <f t="shared" si="35"/>
        <v>-8.4451460142067898</v>
      </c>
      <c r="AA41">
        <f t="shared" si="36"/>
        <v>-10.906298003072196</v>
      </c>
      <c r="AE41">
        <f t="shared" si="2"/>
        <v>-0.76000000000000023</v>
      </c>
      <c r="AH41">
        <f t="shared" si="37"/>
        <v>-36.134453781512605</v>
      </c>
      <c r="AK41">
        <v>-65.296803652968052</v>
      </c>
    </row>
    <row r="42" spans="1:39" x14ac:dyDescent="0.3">
      <c r="A42" s="89" t="s">
        <v>46</v>
      </c>
      <c r="B42" s="30" t="s">
        <v>21</v>
      </c>
      <c r="C42" s="30" t="s">
        <v>15</v>
      </c>
      <c r="D42" s="30" t="str">
        <f t="shared" si="34"/>
        <v>Carb+6ppdqlow</v>
      </c>
      <c r="E42" s="30" t="s">
        <v>32</v>
      </c>
      <c r="F42" s="30">
        <v>3.76</v>
      </c>
      <c r="G42" s="30">
        <v>2.11</v>
      </c>
      <c r="H42" s="30">
        <v>2.73</v>
      </c>
      <c r="I42" s="31">
        <v>3.38</v>
      </c>
      <c r="P42">
        <f>AVERAGE(F42:F45)</f>
        <v>3.9049999999999998</v>
      </c>
      <c r="Q42">
        <f t="shared" ref="Q42" si="86">AVERAGE(G42:G45)</f>
        <v>2.3475000000000001</v>
      </c>
      <c r="R42">
        <f t="shared" ref="R42" si="87">AVERAGE(H42:H45)</f>
        <v>3.0125000000000002</v>
      </c>
      <c r="S42">
        <f t="shared" ref="S42" si="88">AVERAGE(I42:I45)</f>
        <v>3.4125000000000005</v>
      </c>
      <c r="T42">
        <f>_xlfn.STDEV.S(F42:F45)</f>
        <v>0.23895606290697044</v>
      </c>
      <c r="U42">
        <f t="shared" ref="U42" si="89">_xlfn.STDEV.S(G42:G45)</f>
        <v>0.21391197566600459</v>
      </c>
      <c r="V42">
        <f t="shared" ref="V42" si="90">_xlfn.STDEV.S(H42:H45)</f>
        <v>0.21250490190424634</v>
      </c>
      <c r="W42">
        <f t="shared" ref="W42" si="91">_xlfn.STDEV.S(I42:I45)</f>
        <v>0.51584073769591254</v>
      </c>
      <c r="X42">
        <f t="shared" si="35"/>
        <v>6.7087608524072584</v>
      </c>
      <c r="Y42">
        <f>AVERAGE(X42:X45)</f>
        <v>7.7348066298342548</v>
      </c>
      <c r="Z42">
        <f>_xlfn.STDEV.S(X42:X45)</f>
        <v>16.2854218688529</v>
      </c>
      <c r="AA42">
        <f t="shared" si="36"/>
        <v>3.8402457757296471</v>
      </c>
      <c r="AB42">
        <f>AVERAGE(AA42:AA45)</f>
        <v>4.8387096774193576</v>
      </c>
      <c r="AC42">
        <f>_xlfn.STDEV.S(AA42:AA45)</f>
        <v>15.847641711088038</v>
      </c>
      <c r="AE42">
        <f t="shared" si="2"/>
        <v>-0.37999999999999989</v>
      </c>
      <c r="AF42">
        <f t="shared" ref="AF42" si="92">AVERAGE(AE42:AE45)</f>
        <v>-0.49249999999999994</v>
      </c>
      <c r="AG42">
        <f t="shared" ref="AG42" si="93">_xlfn.STDEV.S(AE42:AE45)</f>
        <v>0.30804491014569041</v>
      </c>
      <c r="AH42">
        <f t="shared" si="37"/>
        <v>-68.067226890756331</v>
      </c>
      <c r="AI42">
        <f t="shared" ref="AI42" si="94">AVERAGE(AH42:AH45)</f>
        <v>-58.613445378151283</v>
      </c>
      <c r="AJ42">
        <f t="shared" ref="AJ42" si="95">_xlfn.STDEV.S(AH42:AH45)</f>
        <v>25.886126902999191</v>
      </c>
      <c r="AK42">
        <v>-249.77168949771684</v>
      </c>
      <c r="AL42">
        <v>-166.21004566210041</v>
      </c>
      <c r="AM42">
        <v>85.101546612814602</v>
      </c>
    </row>
    <row r="43" spans="1:39" x14ac:dyDescent="0.3">
      <c r="A43" s="89" t="s">
        <v>46</v>
      </c>
      <c r="B43" s="30" t="s">
        <v>21</v>
      </c>
      <c r="C43" s="30" t="s">
        <v>15</v>
      </c>
      <c r="D43" s="30" t="str">
        <f t="shared" si="34"/>
        <v>Carb+6ppdqlow</v>
      </c>
      <c r="E43" s="30" t="s">
        <v>33</v>
      </c>
      <c r="F43" s="30">
        <v>3.88</v>
      </c>
      <c r="G43" s="30">
        <v>2.3199999999999998</v>
      </c>
      <c r="H43" s="30">
        <v>3.22</v>
      </c>
      <c r="I43" s="31">
        <v>3.18</v>
      </c>
      <c r="X43">
        <f t="shared" si="35"/>
        <v>0.39463299131807977</v>
      </c>
      <c r="AA43">
        <f t="shared" si="36"/>
        <v>-2.3041474654377798</v>
      </c>
      <c r="AE43">
        <f t="shared" si="2"/>
        <v>-0.69999999999999973</v>
      </c>
      <c r="AH43">
        <f t="shared" si="37"/>
        <v>-41.17647058823534</v>
      </c>
      <c r="AK43">
        <v>-63.470319634703166</v>
      </c>
    </row>
    <row r="44" spans="1:39" x14ac:dyDescent="0.3">
      <c r="A44" s="89" t="s">
        <v>46</v>
      </c>
      <c r="B44" s="30" t="s">
        <v>21</v>
      </c>
      <c r="C44" s="30" t="s">
        <v>15</v>
      </c>
      <c r="D44" s="30" t="str">
        <f t="shared" si="34"/>
        <v>Carb+6ppdqlow</v>
      </c>
      <c r="E44" s="30" t="s">
        <v>34</v>
      </c>
      <c r="F44" s="30">
        <v>3.73</v>
      </c>
      <c r="G44" s="30">
        <v>2.63</v>
      </c>
      <c r="H44" s="30">
        <v>3.12</v>
      </c>
      <c r="I44" s="31">
        <v>2.95</v>
      </c>
      <c r="X44">
        <f t="shared" si="35"/>
        <v>-6.8666140489344842</v>
      </c>
      <c r="AA44">
        <f t="shared" si="36"/>
        <v>-9.3701996927803286</v>
      </c>
      <c r="AE44">
        <f t="shared" si="2"/>
        <v>-0.7799999999999998</v>
      </c>
      <c r="AH44">
        <f t="shared" si="37"/>
        <v>-34.453781512605083</v>
      </c>
      <c r="AK44">
        <v>-220.54794520547944</v>
      </c>
    </row>
    <row r="45" spans="1:39" ht="15" thickBot="1" x14ac:dyDescent="0.35">
      <c r="A45" s="142" t="s">
        <v>46</v>
      </c>
      <c r="B45" s="91" t="s">
        <v>21</v>
      </c>
      <c r="C45" s="91" t="s">
        <v>15</v>
      </c>
      <c r="D45" s="91" t="str">
        <f t="shared" si="34"/>
        <v>Carb+6ppdqlow</v>
      </c>
      <c r="E45" s="91" t="s">
        <v>35</v>
      </c>
      <c r="F45" s="91">
        <v>4.25</v>
      </c>
      <c r="G45" s="91">
        <v>2.33</v>
      </c>
      <c r="H45" s="91">
        <v>2.98</v>
      </c>
      <c r="I45" s="92">
        <v>4.1399999999999997</v>
      </c>
      <c r="X45">
        <f t="shared" si="35"/>
        <v>30.702446724546164</v>
      </c>
      <c r="AA45">
        <f t="shared" si="36"/>
        <v>27.188940092165893</v>
      </c>
      <c r="AE45">
        <f t="shared" si="2"/>
        <v>-0.11000000000000032</v>
      </c>
      <c r="AH45">
        <f t="shared" si="37"/>
        <v>-90.756302521008379</v>
      </c>
      <c r="AK45">
        <v>-131.05022831050229</v>
      </c>
    </row>
    <row r="46" spans="1:39" x14ac:dyDescent="0.3">
      <c r="A46" s="93" t="s">
        <v>46</v>
      </c>
      <c r="B46" s="94" t="s">
        <v>22</v>
      </c>
      <c r="C46" s="94" t="s">
        <v>15</v>
      </c>
      <c r="D46" s="94" t="str">
        <f t="shared" si="34"/>
        <v>Carb+6ppdqhigh</v>
      </c>
      <c r="E46" s="94" t="s">
        <v>32</v>
      </c>
      <c r="F46" s="94">
        <v>3.74</v>
      </c>
      <c r="G46" s="94">
        <v>2</v>
      </c>
      <c r="H46" s="94">
        <v>2.38</v>
      </c>
      <c r="I46" s="95">
        <v>2.5</v>
      </c>
      <c r="P46">
        <f>AVERAGE(F46:F49)</f>
        <v>3.8525</v>
      </c>
      <c r="Q46">
        <f t="shared" ref="Q46" si="96">AVERAGE(G46:G49)</f>
        <v>2.0824999999999996</v>
      </c>
      <c r="R46">
        <f t="shared" ref="R46" si="97">AVERAGE(H46:H49)</f>
        <v>2.5825</v>
      </c>
      <c r="S46">
        <f t="shared" ref="S46" si="98">AVERAGE(I46:I49)</f>
        <v>2.7</v>
      </c>
      <c r="T46">
        <f>_xlfn.STDEV.S(F46:F49)</f>
        <v>0.18679311193581705</v>
      </c>
      <c r="U46">
        <f t="shared" ref="U46" si="99">_xlfn.STDEV.S(G46:G49)</f>
        <v>0.11586630226256467</v>
      </c>
      <c r="V46">
        <f t="shared" ref="V46" si="100">_xlfn.STDEV.S(H46:H49)</f>
        <v>0.45021291259432761</v>
      </c>
      <c r="W46">
        <f t="shared" ref="W46" si="101">_xlfn.STDEV.S(I46:I49)</f>
        <v>0.68745908969188763</v>
      </c>
      <c r="X46">
        <f t="shared" si="35"/>
        <v>-21.073401736385161</v>
      </c>
      <c r="Y46">
        <f>AVERAGE(X46:X49)</f>
        <v>-14.759273875295971</v>
      </c>
      <c r="Z46">
        <f>_xlfn.STDEV.S(X46:X49)</f>
        <v>21.703522957912817</v>
      </c>
      <c r="AA46">
        <f t="shared" si="36"/>
        <v>-23.195084485407065</v>
      </c>
      <c r="AB46">
        <f>AVERAGE(AA46:AA49)</f>
        <v>-17.050691244239626</v>
      </c>
      <c r="AC46">
        <f>_xlfn.STDEV.S(AA46:AA49)</f>
        <v>21.120094921409788</v>
      </c>
      <c r="AE46">
        <f t="shared" si="2"/>
        <v>-1.2400000000000002</v>
      </c>
      <c r="AF46">
        <f t="shared" ref="AF46" si="102">AVERAGE(AE46:AE49)</f>
        <v>-1.1524999999999999</v>
      </c>
      <c r="AG46">
        <f t="shared" ref="AG46" si="103">_xlfn.STDEV.S(AE46:AE49)</f>
        <v>0.53624465809305155</v>
      </c>
      <c r="AH46">
        <f t="shared" si="37"/>
        <v>4.2016806722688909</v>
      </c>
      <c r="AI46">
        <f t="shared" ref="AI46" si="104">AVERAGE(AH46:AH49)</f>
        <v>-3.1512605042017121</v>
      </c>
      <c r="AJ46">
        <f t="shared" ref="AJ46" si="105">_xlfn.STDEV.S(AH46:AH49)</f>
        <v>45.062576310340418</v>
      </c>
      <c r="AK46">
        <v>35.159817351598136</v>
      </c>
      <c r="AL46">
        <v>-19.634703196347036</v>
      </c>
      <c r="AM46">
        <v>62.546522234948291</v>
      </c>
    </row>
    <row r="47" spans="1:39" x14ac:dyDescent="0.3">
      <c r="A47" s="93" t="s">
        <v>46</v>
      </c>
      <c r="B47" s="94" t="s">
        <v>22</v>
      </c>
      <c r="C47" s="94" t="s">
        <v>15</v>
      </c>
      <c r="D47" s="94" t="str">
        <f t="shared" si="34"/>
        <v>Carb+6ppdqhigh</v>
      </c>
      <c r="E47" s="94" t="s">
        <v>33</v>
      </c>
      <c r="F47" s="94">
        <v>3.84</v>
      </c>
      <c r="G47" s="94">
        <v>1.97</v>
      </c>
      <c r="H47" s="94">
        <v>2.23</v>
      </c>
      <c r="I47" s="95">
        <v>2.13</v>
      </c>
      <c r="X47">
        <f t="shared" si="35"/>
        <v>-32.754538279400158</v>
      </c>
      <c r="AA47">
        <f t="shared" si="36"/>
        <v>-34.562211981566819</v>
      </c>
      <c r="AE47">
        <f t="shared" si="2"/>
        <v>-1.71</v>
      </c>
      <c r="AH47">
        <f t="shared" si="37"/>
        <v>43.69747899159659</v>
      </c>
      <c r="AK47">
        <v>-34.246575342465775</v>
      </c>
    </row>
    <row r="48" spans="1:39" x14ac:dyDescent="0.3">
      <c r="A48" s="93" t="s">
        <v>46</v>
      </c>
      <c r="B48" s="94" t="s">
        <v>22</v>
      </c>
      <c r="C48" s="94" t="s">
        <v>15</v>
      </c>
      <c r="D48" s="94" t="str">
        <f t="shared" si="34"/>
        <v>Carb+6ppdqhigh</v>
      </c>
      <c r="E48" s="94" t="s">
        <v>34</v>
      </c>
      <c r="F48" s="94">
        <v>3.71</v>
      </c>
      <c r="G48" s="94">
        <v>2.15</v>
      </c>
      <c r="H48" s="94">
        <v>2.48</v>
      </c>
      <c r="I48" s="95">
        <v>2.4700000000000002</v>
      </c>
      <c r="X48">
        <f t="shared" si="35"/>
        <v>-22.020520915548534</v>
      </c>
      <c r="AA48">
        <f t="shared" si="36"/>
        <v>-24.116743471582172</v>
      </c>
      <c r="AE48">
        <f t="shared" si="2"/>
        <v>-1.2399999999999998</v>
      </c>
      <c r="AH48">
        <f t="shared" si="37"/>
        <v>4.2016806722688536</v>
      </c>
      <c r="AK48">
        <v>-101.82648401826479</v>
      </c>
    </row>
    <row r="49" spans="1:39" ht="15" thickBot="1" x14ac:dyDescent="0.35">
      <c r="A49" s="143" t="s">
        <v>46</v>
      </c>
      <c r="B49" s="33" t="s">
        <v>22</v>
      </c>
      <c r="C49" s="33" t="s">
        <v>15</v>
      </c>
      <c r="D49" s="33" t="str">
        <f t="shared" si="34"/>
        <v>Carb+6ppdqhigh</v>
      </c>
      <c r="E49" s="33" t="s">
        <v>35</v>
      </c>
      <c r="F49" s="33">
        <v>4.12</v>
      </c>
      <c r="G49" s="33">
        <v>2.21</v>
      </c>
      <c r="H49" s="33">
        <v>3.24</v>
      </c>
      <c r="I49" s="34">
        <v>3.7</v>
      </c>
      <c r="X49">
        <f t="shared" si="35"/>
        <v>16.811365430149966</v>
      </c>
      <c r="AA49">
        <f t="shared" si="36"/>
        <v>13.671274961597552</v>
      </c>
      <c r="AE49">
        <f t="shared" si="2"/>
        <v>-0.41999999999999993</v>
      </c>
      <c r="AH49">
        <f t="shared" si="37"/>
        <v>-64.705882352941188</v>
      </c>
      <c r="AK49">
        <v>22.374429223744283</v>
      </c>
    </row>
    <row r="50" spans="1:39" x14ac:dyDescent="0.3">
      <c r="A50" s="97" t="s">
        <v>41</v>
      </c>
      <c r="B50" s="98" t="s">
        <v>21</v>
      </c>
      <c r="C50" s="98" t="s">
        <v>19</v>
      </c>
      <c r="D50" s="98" t="str">
        <f>A50&amp;B50&amp;C50</f>
        <v>Carblownutrients</v>
      </c>
      <c r="E50" s="98" t="s">
        <v>32</v>
      </c>
      <c r="F50" s="98">
        <v>3.73</v>
      </c>
      <c r="G50" s="98">
        <v>3.36</v>
      </c>
      <c r="H50" s="98">
        <v>5.38</v>
      </c>
      <c r="I50" s="99">
        <v>10.23</v>
      </c>
      <c r="P50">
        <f>AVERAGE(F50:F53)</f>
        <v>3.7700000000000005</v>
      </c>
      <c r="Q50">
        <f t="shared" ref="Q50" si="106">AVERAGE(G50:G53)</f>
        <v>3.5</v>
      </c>
      <c r="R50">
        <f t="shared" ref="R50" si="107">AVERAGE(H50:H53)</f>
        <v>5.4375</v>
      </c>
      <c r="S50">
        <f t="shared" ref="S50" si="108">AVERAGE(I50:I53)</f>
        <v>8.3550000000000004</v>
      </c>
      <c r="T50">
        <f>_xlfn.STDEV.S(F50:F53)</f>
        <v>0.12409673645990855</v>
      </c>
      <c r="U50">
        <f t="shared" ref="U50" si="109">_xlfn.STDEV.S(G50:G53)</f>
        <v>0.10198039027185579</v>
      </c>
      <c r="V50">
        <f t="shared" ref="V50" si="110">_xlfn.STDEV.S(H50:H53)</f>
        <v>0.57662090377185149</v>
      </c>
      <c r="W50">
        <f t="shared" ref="W50" si="111">_xlfn.STDEV.S(I50:I53)</f>
        <v>1.4040299142112336</v>
      </c>
      <c r="X50">
        <f>((I50-$S$14)/$S$14)*100</f>
        <v>30.484693877551027</v>
      </c>
      <c r="Y50">
        <f>AVERAGE(X50:X53)</f>
        <v>6.5688775510204129</v>
      </c>
      <c r="Z50">
        <f>_xlfn.STDEV.S(X50:X53)</f>
        <v>17.908544824122863</v>
      </c>
      <c r="AA50">
        <f>((I50-$S$10)/$S$10)*100</f>
        <v>20.140927774515557</v>
      </c>
      <c r="AB50">
        <f>AVERAGE(AA50:AA53)</f>
        <v>-1.8790369935408142</v>
      </c>
      <c r="AC50">
        <f>_xlfn.STDEV.S(AA50:AA53)</f>
        <v>16.488900930255223</v>
      </c>
      <c r="AE50">
        <f t="shared" si="2"/>
        <v>6.5</v>
      </c>
      <c r="AF50">
        <f t="shared" ref="AF50" si="112">AVERAGE(AE50:AE53)</f>
        <v>4.585</v>
      </c>
      <c r="AG50">
        <f t="shared" ref="AG50" si="113">_xlfn.STDEV.S(AE50:AE53)</f>
        <v>1.4653441006580459</v>
      </c>
      <c r="AH50">
        <f>((AE50-AF14)/$AF$14)*100</f>
        <v>54.486036838978038</v>
      </c>
      <c r="AI50">
        <f t="shared" ref="AI50" si="114">AVERAGE(AH50:AH53)</f>
        <v>83.972073677956047</v>
      </c>
      <c r="AJ50">
        <f t="shared" ref="AJ50" si="115">_xlfn.STDEV.S(AH50:AH53)</f>
        <v>26.050960300387271</v>
      </c>
      <c r="AK50">
        <v>41.492036881810584</v>
      </c>
      <c r="AL50">
        <v>50.125733445096394</v>
      </c>
      <c r="AM50">
        <v>8.4927058921392025</v>
      </c>
    </row>
    <row r="51" spans="1:39" x14ac:dyDescent="0.3">
      <c r="A51" s="97" t="s">
        <v>41</v>
      </c>
      <c r="B51" s="98" t="s">
        <v>21</v>
      </c>
      <c r="C51" s="98" t="s">
        <v>19</v>
      </c>
      <c r="D51" s="98" t="str">
        <f t="shared" ref="D51:D81" si="116">A51&amp;B51&amp;C51</f>
        <v>Carblownutrients</v>
      </c>
      <c r="E51" s="98" t="s">
        <v>33</v>
      </c>
      <c r="F51" s="98">
        <v>3.82</v>
      </c>
      <c r="G51" s="98">
        <v>3.54</v>
      </c>
      <c r="H51" s="98">
        <v>4.71</v>
      </c>
      <c r="I51" s="99">
        <v>6.91</v>
      </c>
      <c r="X51">
        <f t="shared" ref="X51:X81" si="117">((I51-$S$14)/$S$14)*100</f>
        <v>-11.862244897959179</v>
      </c>
      <c r="AA51">
        <f t="shared" ref="AA51:AA81" si="118">((I51-$S$10)/$S$10)*100</f>
        <v>-18.849089841456255</v>
      </c>
      <c r="AE51">
        <f t="shared" si="2"/>
        <v>3.0900000000000003</v>
      </c>
      <c r="AH51">
        <f t="shared" ref="AH51:AH81" si="119">((AE51-AF15)/$AF$14)*100</f>
        <v>73.440285204991113</v>
      </c>
      <c r="AK51">
        <v>61.274098910310158</v>
      </c>
    </row>
    <row r="52" spans="1:39" x14ac:dyDescent="0.3">
      <c r="A52" s="97" t="s">
        <v>41</v>
      </c>
      <c r="B52" s="98" t="s">
        <v>21</v>
      </c>
      <c r="C52" s="98" t="s">
        <v>19</v>
      </c>
      <c r="D52" s="98" t="str">
        <f t="shared" si="116"/>
        <v>Carblownutrients</v>
      </c>
      <c r="E52" s="98" t="s">
        <v>34</v>
      </c>
      <c r="F52" s="98">
        <v>3.91</v>
      </c>
      <c r="G52" s="98">
        <v>3.6</v>
      </c>
      <c r="H52" s="98">
        <v>5.55</v>
      </c>
      <c r="I52" s="99">
        <v>7.81</v>
      </c>
      <c r="X52">
        <f t="shared" si="117"/>
        <v>-0.382653061224493</v>
      </c>
      <c r="AA52">
        <f t="shared" si="118"/>
        <v>-8.2795067527892066</v>
      </c>
      <c r="AE52">
        <f t="shared" si="2"/>
        <v>3.8999999999999995</v>
      </c>
      <c r="AH52">
        <f t="shared" si="119"/>
        <v>92.691622103386806</v>
      </c>
      <c r="AK52">
        <v>51.550712489522198</v>
      </c>
    </row>
    <row r="53" spans="1:39" ht="15" thickBot="1" x14ac:dyDescent="0.35">
      <c r="A53" s="144" t="s">
        <v>41</v>
      </c>
      <c r="B53" s="101" t="s">
        <v>21</v>
      </c>
      <c r="C53" s="101" t="s">
        <v>19</v>
      </c>
      <c r="D53" s="101" t="str">
        <f t="shared" si="116"/>
        <v>Carblownutrients</v>
      </c>
      <c r="E53" s="101" t="s">
        <v>35</v>
      </c>
      <c r="F53" s="101">
        <v>3.62</v>
      </c>
      <c r="G53" s="101">
        <v>3.5</v>
      </c>
      <c r="H53" s="101">
        <v>6.11</v>
      </c>
      <c r="I53" s="102">
        <v>8.4700000000000006</v>
      </c>
      <c r="X53">
        <f t="shared" si="117"/>
        <v>8.0357142857142954</v>
      </c>
      <c r="AA53">
        <f t="shared" si="118"/>
        <v>-0.52847915443335203</v>
      </c>
      <c r="AE53">
        <f t="shared" si="2"/>
        <v>4.8500000000000005</v>
      </c>
      <c r="AH53">
        <f t="shared" si="119"/>
        <v>115.27035056446823</v>
      </c>
      <c r="AK53">
        <v>46.186085498742649</v>
      </c>
    </row>
    <row r="54" spans="1:39" x14ac:dyDescent="0.3">
      <c r="A54" s="103" t="s">
        <v>41</v>
      </c>
      <c r="B54" s="39" t="s">
        <v>22</v>
      </c>
      <c r="C54" s="39" t="s">
        <v>19</v>
      </c>
      <c r="D54" s="39" t="str">
        <f t="shared" si="116"/>
        <v>Carbhighnutrients</v>
      </c>
      <c r="E54" s="39" t="s">
        <v>32</v>
      </c>
      <c r="F54" s="39">
        <v>3.59</v>
      </c>
      <c r="G54" s="39">
        <v>3.75</v>
      </c>
      <c r="H54" s="39">
        <v>5.05</v>
      </c>
      <c r="I54" s="40">
        <v>6.7</v>
      </c>
      <c r="P54">
        <f>AVERAGE(F54:F57)</f>
        <v>3.62</v>
      </c>
      <c r="Q54">
        <f t="shared" ref="Q54" si="120">AVERAGE(G54:G57)</f>
        <v>3.4424999999999999</v>
      </c>
      <c r="R54">
        <f t="shared" ref="R54" si="121">AVERAGE(H54:H57)</f>
        <v>4.4674999999999994</v>
      </c>
      <c r="S54">
        <f t="shared" ref="S54" si="122">AVERAGE(I54:I57)</f>
        <v>7.6174999999999997</v>
      </c>
      <c r="T54">
        <f>_xlfn.STDEV.S(F54:F57)</f>
        <v>2.4494897427831921E-2</v>
      </c>
      <c r="U54">
        <f t="shared" ref="U54" si="123">_xlfn.STDEV.S(G54:G57)</f>
        <v>0.33856314034460405</v>
      </c>
      <c r="V54">
        <f t="shared" ref="V54" si="124">_xlfn.STDEV.S(H54:H57)</f>
        <v>0.95367272513513379</v>
      </c>
      <c r="W54">
        <f t="shared" ref="W54" si="125">_xlfn.STDEV.S(I54:I57)</f>
        <v>2.0974011697018442</v>
      </c>
      <c r="X54">
        <f t="shared" si="117"/>
        <v>-14.540816326530608</v>
      </c>
      <c r="Y54">
        <f>AVERAGE(X54:X57)</f>
        <v>-2.838010204081634</v>
      </c>
      <c r="Z54">
        <f>_xlfn.STDEV.S(X54:X57)</f>
        <v>26.752565940074547</v>
      </c>
      <c r="AA54">
        <f t="shared" si="118"/>
        <v>-21.315325895478569</v>
      </c>
      <c r="AB54">
        <f>AVERAGE(AA54:AA57)</f>
        <v>-10.540223135642989</v>
      </c>
      <c r="AC54">
        <f>_xlfn.STDEV.S(AA54:AA57)</f>
        <v>24.631839926034576</v>
      </c>
      <c r="AE54">
        <f t="shared" si="2"/>
        <v>3.1100000000000003</v>
      </c>
      <c r="AF54">
        <f t="shared" ref="AF54" si="126">AVERAGE(AE54:AE57)</f>
        <v>3.9975000000000001</v>
      </c>
      <c r="AG54">
        <f t="shared" ref="AG54" si="127">_xlfn.STDEV.S(AE54:AE57)</f>
        <v>2.0874765467744369</v>
      </c>
      <c r="AH54">
        <f t="shared" si="119"/>
        <v>85.858585858585883</v>
      </c>
      <c r="AI54">
        <f t="shared" ref="AI54" si="128">AVERAGE(AH54:AH57)</f>
        <v>97.994652406417117</v>
      </c>
      <c r="AJ54">
        <f t="shared" ref="AJ54" si="129">_xlfn.STDEV.S(AH54:AH57)</f>
        <v>48.261648798075107</v>
      </c>
      <c r="AK54">
        <v>23.051131601005885</v>
      </c>
      <c r="AL54">
        <v>29.840737636211234</v>
      </c>
      <c r="AM54">
        <v>12.305234972099628</v>
      </c>
    </row>
    <row r="55" spans="1:39" x14ac:dyDescent="0.3">
      <c r="A55" s="103" t="s">
        <v>41</v>
      </c>
      <c r="B55" s="39" t="s">
        <v>22</v>
      </c>
      <c r="C55" s="39" t="s">
        <v>19</v>
      </c>
      <c r="D55" s="39" t="str">
        <f t="shared" si="116"/>
        <v>Carbhighnutrients</v>
      </c>
      <c r="E55" s="39" t="s">
        <v>33</v>
      </c>
      <c r="F55" s="39">
        <v>3.61</v>
      </c>
      <c r="G55" s="39">
        <v>3.67</v>
      </c>
      <c r="H55" s="39">
        <v>5.01</v>
      </c>
      <c r="I55" s="40">
        <v>7.04</v>
      </c>
      <c r="X55">
        <f t="shared" si="117"/>
        <v>-10.204081632653059</v>
      </c>
      <c r="AA55">
        <f t="shared" si="118"/>
        <v>-17.322372284204352</v>
      </c>
      <c r="AE55">
        <f t="shared" si="2"/>
        <v>3.43</v>
      </c>
      <c r="AH55">
        <f t="shared" si="119"/>
        <v>81.521093285799182</v>
      </c>
      <c r="AK55">
        <v>36.797988264878462</v>
      </c>
    </row>
    <row r="56" spans="1:39" x14ac:dyDescent="0.3">
      <c r="A56" s="103" t="s">
        <v>41</v>
      </c>
      <c r="B56" s="39" t="s">
        <v>22</v>
      </c>
      <c r="C56" s="39" t="s">
        <v>19</v>
      </c>
      <c r="D56" s="39" t="str">
        <f t="shared" si="116"/>
        <v>Carbhighnutrients</v>
      </c>
      <c r="E56" s="39" t="s">
        <v>34</v>
      </c>
      <c r="F56" s="39">
        <v>3.64</v>
      </c>
      <c r="G56" s="39">
        <v>3.01</v>
      </c>
      <c r="H56" s="39">
        <v>3.05</v>
      </c>
      <c r="I56" s="40">
        <v>6.03</v>
      </c>
      <c r="X56">
        <f t="shared" si="117"/>
        <v>-23.086734693877549</v>
      </c>
      <c r="AA56">
        <f>((I56-$S$10)/$S$10)*100</f>
        <v>-29.18379330593071</v>
      </c>
      <c r="AE56">
        <f t="shared" si="2"/>
        <v>2.39</v>
      </c>
      <c r="AH56">
        <f t="shared" si="119"/>
        <v>56.803327391562696</v>
      </c>
      <c r="AK56">
        <v>16.34534786253143</v>
      </c>
    </row>
    <row r="57" spans="1:39" ht="15" thickBot="1" x14ac:dyDescent="0.35">
      <c r="A57" s="145" t="s">
        <v>41</v>
      </c>
      <c r="B57" s="105" t="s">
        <v>22</v>
      </c>
      <c r="C57" s="105" t="s">
        <v>19</v>
      </c>
      <c r="D57" s="105" t="str">
        <f t="shared" si="116"/>
        <v>Carbhighnutrients</v>
      </c>
      <c r="E57" s="105" t="s">
        <v>35</v>
      </c>
      <c r="F57" s="105">
        <v>3.64</v>
      </c>
      <c r="G57" s="105">
        <v>3.34</v>
      </c>
      <c r="H57" s="105">
        <v>4.76</v>
      </c>
      <c r="I57" s="106">
        <v>10.7</v>
      </c>
      <c r="X57">
        <f t="shared" si="117"/>
        <v>36.479591836734684</v>
      </c>
      <c r="AA57">
        <f t="shared" si="118"/>
        <v>25.660598943041673</v>
      </c>
      <c r="AE57">
        <f t="shared" si="2"/>
        <v>7.0599999999999987</v>
      </c>
      <c r="AH57">
        <f t="shared" si="119"/>
        <v>167.79560308972071</v>
      </c>
      <c r="AK57">
        <v>43.168482816429162</v>
      </c>
    </row>
    <row r="58" spans="1:39" x14ac:dyDescent="0.3">
      <c r="A58" s="107" t="s">
        <v>42</v>
      </c>
      <c r="B58" s="42" t="s">
        <v>21</v>
      </c>
      <c r="C58" s="42" t="s">
        <v>19</v>
      </c>
      <c r="D58" s="42" t="str">
        <f t="shared" si="116"/>
        <v>Carb+Diclownutrients</v>
      </c>
      <c r="E58" s="42" t="s">
        <v>32</v>
      </c>
      <c r="F58" s="42">
        <v>3.73</v>
      </c>
      <c r="G58" s="42">
        <v>3.31</v>
      </c>
      <c r="H58" s="42">
        <v>5.72</v>
      </c>
      <c r="I58" s="43">
        <v>9.0299999999999994</v>
      </c>
      <c r="P58">
        <f>AVERAGE(F58:F61)</f>
        <v>3.7425000000000002</v>
      </c>
      <c r="Q58">
        <f t="shared" ref="Q58" si="130">AVERAGE(G58:G61)</f>
        <v>3.13</v>
      </c>
      <c r="R58">
        <f t="shared" ref="R58" si="131">AVERAGE(H58:H61)</f>
        <v>4.58</v>
      </c>
      <c r="S58">
        <f t="shared" ref="S58" si="132">AVERAGE(I58:I61)</f>
        <v>7.8499999999999988</v>
      </c>
      <c r="T58">
        <f>_xlfn.STDEV.S(F58:F61)</f>
        <v>0.23641418457162564</v>
      </c>
      <c r="U58">
        <f t="shared" ref="U58" si="133">_xlfn.STDEV.S(G58:G61)</f>
        <v>0.13735598518691017</v>
      </c>
      <c r="V58">
        <f t="shared" ref="V58" si="134">_xlfn.STDEV.S(H58:H61)</f>
        <v>0.80758900438279757</v>
      </c>
      <c r="W58">
        <f t="shared" ref="W58" si="135">_xlfn.STDEV.S(I58:I61)</f>
        <v>1.3663576886501423</v>
      </c>
      <c r="X58">
        <f t="shared" si="117"/>
        <v>15.178571428571422</v>
      </c>
      <c r="Y58">
        <f>AVERAGE(X58:X61)</f>
        <v>0.12755102040816246</v>
      </c>
      <c r="Z58">
        <f>_xlfn.STDEV.S(X58:X61)</f>
        <v>17.428031742986391</v>
      </c>
      <c r="AA58">
        <f t="shared" si="118"/>
        <v>6.0481503229594686</v>
      </c>
      <c r="AB58">
        <f>AVERAGE(AA58:AA61)</f>
        <v>-7.8097475044039992</v>
      </c>
      <c r="AC58">
        <f>_xlfn.STDEV.S(AA58:AA61)</f>
        <v>16.046479021140726</v>
      </c>
      <c r="AE58">
        <f t="shared" si="2"/>
        <v>5.2999999999999989</v>
      </c>
      <c r="AF58">
        <f t="shared" ref="AF58" si="136">AVERAGE(AE58:AE61)</f>
        <v>4.1074999999999999</v>
      </c>
      <c r="AG58">
        <f t="shared" ref="AG58" si="137">_xlfn.STDEV.S(AE58:AE61)</f>
        <v>1.3571630950871985</v>
      </c>
      <c r="AH58">
        <f t="shared" si="119"/>
        <v>152.88175876411171</v>
      </c>
      <c r="AI58">
        <f t="shared" ref="AI58" si="138">AVERAGE(AH58:AH61)</f>
        <v>104.35234699940584</v>
      </c>
      <c r="AJ58">
        <f t="shared" ref="AJ58" si="139">_xlfn.STDEV.S(AH58:AH61)</f>
        <v>41.59489495355934</v>
      </c>
      <c r="AK58">
        <v>15.674769488683998</v>
      </c>
      <c r="AL58">
        <v>5.8675607711651381</v>
      </c>
      <c r="AM58">
        <v>21.366411406837965</v>
      </c>
    </row>
    <row r="59" spans="1:39" x14ac:dyDescent="0.3">
      <c r="A59" s="107" t="s">
        <v>42</v>
      </c>
      <c r="B59" s="42" t="s">
        <v>21</v>
      </c>
      <c r="C59" s="42" t="s">
        <v>19</v>
      </c>
      <c r="D59" s="42" t="str">
        <f t="shared" si="116"/>
        <v>Carb+Diclownutrients</v>
      </c>
      <c r="E59" s="42" t="s">
        <v>33</v>
      </c>
      <c r="F59" s="42">
        <v>3.6</v>
      </c>
      <c r="G59" s="42">
        <v>3.05</v>
      </c>
      <c r="H59" s="42">
        <v>4.33</v>
      </c>
      <c r="I59" s="43">
        <v>8.73</v>
      </c>
      <c r="X59">
        <f t="shared" si="117"/>
        <v>11.352040816326538</v>
      </c>
      <c r="AA59">
        <f t="shared" si="118"/>
        <v>2.5249559600704621</v>
      </c>
      <c r="AE59">
        <f t="shared" si="2"/>
        <v>5.1300000000000008</v>
      </c>
      <c r="AH59">
        <f t="shared" si="119"/>
        <v>121.9251336898396</v>
      </c>
      <c r="AK59">
        <v>-24.559932942162614</v>
      </c>
    </row>
    <row r="60" spans="1:39" x14ac:dyDescent="0.3">
      <c r="A60" s="107" t="s">
        <v>42</v>
      </c>
      <c r="B60" s="42" t="s">
        <v>21</v>
      </c>
      <c r="C60" s="42" t="s">
        <v>19</v>
      </c>
      <c r="D60" s="42" t="str">
        <f t="shared" si="116"/>
        <v>Carb+Diclownutrients</v>
      </c>
      <c r="E60" s="42" t="s">
        <v>34</v>
      </c>
      <c r="F60" s="42">
        <v>3.56</v>
      </c>
      <c r="G60" s="42">
        <v>3.16</v>
      </c>
      <c r="H60" s="42">
        <v>3.82</v>
      </c>
      <c r="I60" s="43">
        <v>6.01</v>
      </c>
      <c r="X60">
        <f t="shared" si="117"/>
        <v>-23.341836734693882</v>
      </c>
      <c r="AA60">
        <f t="shared" si="118"/>
        <v>-29.418672930123318</v>
      </c>
      <c r="AE60">
        <f t="shared" si="2"/>
        <v>2.4499999999999997</v>
      </c>
      <c r="AH60">
        <f t="shared" si="119"/>
        <v>58.229352346999406</v>
      </c>
      <c r="AK60">
        <v>7.9631181894383989</v>
      </c>
    </row>
    <row r="61" spans="1:39" ht="15" thickBot="1" x14ac:dyDescent="0.35">
      <c r="A61" s="146" t="s">
        <v>42</v>
      </c>
      <c r="B61" s="109" t="s">
        <v>21</v>
      </c>
      <c r="C61" s="109" t="s">
        <v>19</v>
      </c>
      <c r="D61" s="109" t="str">
        <f t="shared" si="116"/>
        <v>Carb+Diclownutrients</v>
      </c>
      <c r="E61" s="109" t="s">
        <v>35</v>
      </c>
      <c r="F61" s="109">
        <v>4.08</v>
      </c>
      <c r="G61" s="109">
        <v>3</v>
      </c>
      <c r="H61" s="109">
        <v>4.45</v>
      </c>
      <c r="I61" s="110">
        <v>7.63</v>
      </c>
      <c r="X61">
        <f t="shared" si="117"/>
        <v>-2.6785714285714279</v>
      </c>
      <c r="AA61">
        <f t="shared" si="118"/>
        <v>-10.393423370522614</v>
      </c>
      <c r="AE61">
        <f t="shared" si="2"/>
        <v>3.55</v>
      </c>
      <c r="AH61">
        <f t="shared" si="119"/>
        <v>84.373143196672615</v>
      </c>
      <c r="AK61">
        <v>24.39228834870077</v>
      </c>
    </row>
    <row r="62" spans="1:39" x14ac:dyDescent="0.3">
      <c r="A62" s="111" t="s">
        <v>42</v>
      </c>
      <c r="B62" s="112" t="s">
        <v>22</v>
      </c>
      <c r="C62" s="112" t="s">
        <v>19</v>
      </c>
      <c r="D62" s="112" t="str">
        <f t="shared" si="116"/>
        <v>Carb+Dichighnutrients</v>
      </c>
      <c r="E62" s="112" t="s">
        <v>32</v>
      </c>
      <c r="F62" s="112">
        <v>3.75</v>
      </c>
      <c r="G62" s="112">
        <v>3.24</v>
      </c>
      <c r="H62" s="112">
        <v>5.63</v>
      </c>
      <c r="I62" s="113">
        <v>8.02</v>
      </c>
      <c r="P62">
        <f>AVERAGE(F62:F65)</f>
        <v>3.7125000000000004</v>
      </c>
      <c r="Q62">
        <f t="shared" ref="Q62" si="140">AVERAGE(G62:G65)</f>
        <v>3.4899999999999998</v>
      </c>
      <c r="R62">
        <f t="shared" ref="R62" si="141">AVERAGE(H62:H65)</f>
        <v>5.665</v>
      </c>
      <c r="S62">
        <f t="shared" ref="S62" si="142">AVERAGE(I62:I65)</f>
        <v>9.7225000000000001</v>
      </c>
      <c r="T62">
        <f>_xlfn.STDEV.S(F62:F65)</f>
        <v>8.9953691790090773E-2</v>
      </c>
      <c r="U62">
        <f t="shared" ref="U62" si="143">_xlfn.STDEV.S(G62:G65)</f>
        <v>0.23636130534981101</v>
      </c>
      <c r="V62">
        <f t="shared" ref="V62" si="144">_xlfn.STDEV.S(H62:H65)</f>
        <v>0.105987420637231</v>
      </c>
      <c r="W62">
        <f t="shared" ref="W62" si="145">_xlfn.STDEV.S(I62:I65)</f>
        <v>1.2147530613256337</v>
      </c>
      <c r="X62">
        <f t="shared" si="117"/>
        <v>2.295918367346935</v>
      </c>
      <c r="Y62">
        <f>AVERAGE(X62:X65)</f>
        <v>24.011479591836732</v>
      </c>
      <c r="Z62">
        <f>_xlfn.STDEV.S(X62:X65)</f>
        <v>15.494299251602483</v>
      </c>
      <c r="AA62">
        <f t="shared" si="118"/>
        <v>-5.8132706987668934</v>
      </c>
      <c r="AB62">
        <f>AVERAGE(AA62:AA65)</f>
        <v>14.180857310628291</v>
      </c>
      <c r="AC62">
        <f>_xlfn.STDEV.S(AA62:AA65)</f>
        <v>14.266037126548852</v>
      </c>
      <c r="AE62">
        <f t="shared" si="2"/>
        <v>4.2699999999999996</v>
      </c>
      <c r="AF62">
        <f t="shared" ref="AF62" si="146">AVERAGE(AE62:AE65)</f>
        <v>6.01</v>
      </c>
      <c r="AG62">
        <f t="shared" ref="AG62" si="147">_xlfn.STDEV.S(AE62:AE65)</f>
        <v>1.2108123994519788</v>
      </c>
      <c r="AH62">
        <f t="shared" si="119"/>
        <v>115.32976827094474</v>
      </c>
      <c r="AI62">
        <f t="shared" ref="AI62" si="148">AVERAGE(AH62:AH65)</f>
        <v>146.30124777183602</v>
      </c>
      <c r="AJ62">
        <f t="shared" ref="AJ62" si="149">_xlfn.STDEV.S(AH62:AH65)</f>
        <v>22.234524689863647</v>
      </c>
      <c r="AK62">
        <v>-33.612740989103102</v>
      </c>
      <c r="AL62">
        <v>6.2866722548197949</v>
      </c>
      <c r="AM62">
        <v>31.195711486256108</v>
      </c>
    </row>
    <row r="63" spans="1:39" x14ac:dyDescent="0.3">
      <c r="A63" s="111" t="s">
        <v>42</v>
      </c>
      <c r="B63" s="112" t="s">
        <v>22</v>
      </c>
      <c r="C63" s="112" t="s">
        <v>19</v>
      </c>
      <c r="D63" s="112" t="str">
        <f t="shared" si="116"/>
        <v>Carb+Dichighnutrients</v>
      </c>
      <c r="E63" s="112" t="s">
        <v>33</v>
      </c>
      <c r="F63" s="112">
        <v>3.82</v>
      </c>
      <c r="G63" s="112">
        <v>3.8</v>
      </c>
      <c r="H63" s="112">
        <v>5.79</v>
      </c>
      <c r="I63" s="113">
        <v>10.9</v>
      </c>
      <c r="X63">
        <f t="shared" si="117"/>
        <v>39.030612244897966</v>
      </c>
      <c r="AA63">
        <f t="shared" si="118"/>
        <v>28.009395184967701</v>
      </c>
      <c r="AE63">
        <f t="shared" si="2"/>
        <v>7.08</v>
      </c>
      <c r="AH63">
        <f t="shared" si="119"/>
        <v>168.27094474153299</v>
      </c>
      <c r="AK63">
        <v>5.9513830678960673</v>
      </c>
    </row>
    <row r="64" spans="1:39" x14ac:dyDescent="0.3">
      <c r="A64" s="111" t="s">
        <v>42</v>
      </c>
      <c r="B64" s="112" t="s">
        <v>22</v>
      </c>
      <c r="C64" s="112" t="s">
        <v>19</v>
      </c>
      <c r="D64" s="112" t="str">
        <f t="shared" si="116"/>
        <v>Carb+Dichighnutrients</v>
      </c>
      <c r="E64" s="112" t="s">
        <v>34</v>
      </c>
      <c r="F64" s="112">
        <v>3.66</v>
      </c>
      <c r="G64" s="112">
        <v>3.4</v>
      </c>
      <c r="H64" s="112">
        <v>5.54</v>
      </c>
      <c r="I64" s="113">
        <v>10.029999999999999</v>
      </c>
      <c r="X64">
        <f t="shared" si="117"/>
        <v>27.933673469387749</v>
      </c>
      <c r="AA64">
        <f t="shared" si="118"/>
        <v>17.792131532589533</v>
      </c>
      <c r="AE64">
        <f t="shared" si="2"/>
        <v>6.3699999999999992</v>
      </c>
      <c r="AH64">
        <f t="shared" si="119"/>
        <v>151.39631610219845</v>
      </c>
      <c r="AK64">
        <v>10.31014249790446</v>
      </c>
    </row>
    <row r="65" spans="1:39" ht="15" thickBot="1" x14ac:dyDescent="0.35">
      <c r="A65" s="147" t="s">
        <v>42</v>
      </c>
      <c r="B65" s="115" t="s">
        <v>22</v>
      </c>
      <c r="C65" s="115" t="s">
        <v>19</v>
      </c>
      <c r="D65" s="115" t="str">
        <f t="shared" si="116"/>
        <v>Carb+Dichighnutrients</v>
      </c>
      <c r="E65" s="115" t="s">
        <v>35</v>
      </c>
      <c r="F65" s="115">
        <v>3.62</v>
      </c>
      <c r="G65" s="115">
        <v>3.52</v>
      </c>
      <c r="H65" s="115">
        <v>5.7</v>
      </c>
      <c r="I65" s="116">
        <v>9.94</v>
      </c>
      <c r="X65">
        <f t="shared" si="117"/>
        <v>26.785714285714278</v>
      </c>
      <c r="AA65">
        <f t="shared" si="118"/>
        <v>16.735173223722828</v>
      </c>
      <c r="AE65">
        <f t="shared" si="2"/>
        <v>6.3199999999999994</v>
      </c>
      <c r="AH65">
        <f t="shared" si="119"/>
        <v>150.20796197266785</v>
      </c>
      <c r="AK65">
        <v>42.497904442581756</v>
      </c>
    </row>
    <row r="66" spans="1:39" x14ac:dyDescent="0.3">
      <c r="A66" s="117" t="s">
        <v>44</v>
      </c>
      <c r="B66" s="48" t="s">
        <v>21</v>
      </c>
      <c r="C66" s="48" t="s">
        <v>19</v>
      </c>
      <c r="D66" s="48" t="str">
        <f t="shared" si="116"/>
        <v>Carb+PFOSlownutrients</v>
      </c>
      <c r="E66" s="48" t="s">
        <v>32</v>
      </c>
      <c r="F66" s="48">
        <v>4.1900000000000004</v>
      </c>
      <c r="G66" s="48">
        <v>3.27</v>
      </c>
      <c r="H66" s="48">
        <v>5.52</v>
      </c>
      <c r="I66" s="49">
        <v>7.24</v>
      </c>
      <c r="P66">
        <f>AVERAGE(F66:F69)</f>
        <v>4.0500000000000007</v>
      </c>
      <c r="Q66">
        <f t="shared" ref="Q66" si="150">AVERAGE(G66:G69)</f>
        <v>3.2275</v>
      </c>
      <c r="R66">
        <f t="shared" ref="R66" si="151">AVERAGE(H66:H69)</f>
        <v>5.620000000000001</v>
      </c>
      <c r="S66">
        <f t="shared" ref="S66" si="152">AVERAGE(I66:I69)</f>
        <v>6.8425000000000002</v>
      </c>
      <c r="T66">
        <f>_xlfn.STDEV.S(F66:F69)</f>
        <v>0.18565200420859124</v>
      </c>
      <c r="U66">
        <f t="shared" ref="U66" si="153">_xlfn.STDEV.S(G66:G69)</f>
        <v>0.19805302320338367</v>
      </c>
      <c r="V66">
        <f t="shared" ref="V66" si="154">_xlfn.STDEV.S(H66:H69)</f>
        <v>0.86243840359760671</v>
      </c>
      <c r="W66">
        <f t="shared" ref="W66" si="155">_xlfn.STDEV.S(I66:I69)</f>
        <v>2.1774813432036524</v>
      </c>
      <c r="X66">
        <f t="shared" si="117"/>
        <v>-7.6530612244897922</v>
      </c>
      <c r="Y66">
        <f>AVERAGE(X66:X69)</f>
        <v>-12.723214285714283</v>
      </c>
      <c r="Z66">
        <f>_xlfn.STDEV.S(X66:X69)</f>
        <v>27.773996724536431</v>
      </c>
      <c r="AA66">
        <f t="shared" si="118"/>
        <v>-14.973576042278335</v>
      </c>
      <c r="AB66">
        <f>AVERAGE(AA66:AA69)</f>
        <v>-19.641808573106285</v>
      </c>
      <c r="AC66">
        <f>_xlfn.STDEV.S(AA66:AA69)</f>
        <v>25.572299978903771</v>
      </c>
      <c r="AE66">
        <f t="shared" si="2"/>
        <v>3.05</v>
      </c>
      <c r="AF66">
        <f t="shared" ref="AF66" si="156">AVERAGE(AE66:AE69)</f>
        <v>2.7924999999999995</v>
      </c>
      <c r="AG66">
        <f t="shared" ref="AG66" si="157">_xlfn.STDEV.S(AE66:AE69)</f>
        <v>2.1228655947405937</v>
      </c>
      <c r="AH66">
        <f t="shared" si="119"/>
        <v>105.16934046345811</v>
      </c>
      <c r="AI66">
        <f t="shared" ref="AI66" si="158">AVERAGE(AH66:AH69)</f>
        <v>74.539512774806894</v>
      </c>
      <c r="AJ66">
        <f t="shared" ref="AJ66" si="159">_xlfn.STDEV.S(AH66:AH69)</f>
        <v>54.276733316949446</v>
      </c>
      <c r="AK66">
        <v>-37.300922045264038</v>
      </c>
      <c r="AL66">
        <v>-39.564124056999155</v>
      </c>
      <c r="AM66">
        <v>16.087767768829355</v>
      </c>
    </row>
    <row r="67" spans="1:39" x14ac:dyDescent="0.3">
      <c r="A67" s="117" t="s">
        <v>44</v>
      </c>
      <c r="B67" s="48" t="s">
        <v>21</v>
      </c>
      <c r="C67" s="48" t="s">
        <v>19</v>
      </c>
      <c r="D67" s="48" t="str">
        <f t="shared" si="116"/>
        <v>Carb+PFOSlownutrients</v>
      </c>
      <c r="E67" s="48" t="s">
        <v>33</v>
      </c>
      <c r="F67" s="48">
        <v>3.88</v>
      </c>
      <c r="G67" s="48">
        <v>2.94</v>
      </c>
      <c r="H67" s="48">
        <v>4.4400000000000004</v>
      </c>
      <c r="I67" s="49">
        <v>3.75</v>
      </c>
      <c r="X67">
        <f t="shared" si="117"/>
        <v>-52.168367346938773</v>
      </c>
      <c r="AA67">
        <f t="shared" si="118"/>
        <v>-55.960070463887256</v>
      </c>
      <c r="AE67">
        <f t="shared" ref="AE67:AE81" si="160">I67-F67</f>
        <v>-0.12999999999999989</v>
      </c>
      <c r="AH67">
        <f t="shared" si="119"/>
        <v>-3.0897207367795581</v>
      </c>
      <c r="AK67">
        <v>-49.0360435875943</v>
      </c>
    </row>
    <row r="68" spans="1:39" x14ac:dyDescent="0.3">
      <c r="A68" s="117" t="s">
        <v>44</v>
      </c>
      <c r="B68" s="48" t="s">
        <v>21</v>
      </c>
      <c r="C68" s="48" t="s">
        <v>19</v>
      </c>
      <c r="D68" s="48" t="str">
        <f t="shared" si="116"/>
        <v>Carb+PFOSlownutrients</v>
      </c>
      <c r="E68" s="48" t="s">
        <v>34</v>
      </c>
      <c r="F68" s="48">
        <v>3.9</v>
      </c>
      <c r="G68" s="48">
        <v>3.39</v>
      </c>
      <c r="H68" s="48">
        <v>6.19</v>
      </c>
      <c r="I68" s="49">
        <v>8.85</v>
      </c>
      <c r="X68">
        <f t="shared" si="117"/>
        <v>12.882653061224486</v>
      </c>
      <c r="AA68">
        <f t="shared" si="118"/>
        <v>3.9342337052260605</v>
      </c>
      <c r="AE68">
        <f t="shared" si="160"/>
        <v>4.9499999999999993</v>
      </c>
      <c r="AH68">
        <f t="shared" si="119"/>
        <v>117.64705882352942</v>
      </c>
      <c r="AK68">
        <v>-17.854149203688173</v>
      </c>
    </row>
    <row r="69" spans="1:39" ht="15" thickBot="1" x14ac:dyDescent="0.35">
      <c r="A69" s="148" t="s">
        <v>44</v>
      </c>
      <c r="B69" s="119" t="s">
        <v>21</v>
      </c>
      <c r="C69" s="119" t="s">
        <v>19</v>
      </c>
      <c r="D69" s="119" t="str">
        <f t="shared" si="116"/>
        <v>Carb+PFOSlownutrients</v>
      </c>
      <c r="E69" s="119" t="s">
        <v>35</v>
      </c>
      <c r="F69" s="119">
        <v>4.2300000000000004</v>
      </c>
      <c r="G69" s="119">
        <v>3.31</v>
      </c>
      <c r="H69" s="119">
        <v>6.33</v>
      </c>
      <c r="I69" s="120">
        <v>7.53</v>
      </c>
      <c r="X69">
        <f t="shared" si="117"/>
        <v>-3.9540816326530566</v>
      </c>
      <c r="AA69">
        <f t="shared" si="118"/>
        <v>-11.567821491485617</v>
      </c>
      <c r="AE69">
        <f t="shared" si="160"/>
        <v>3.3</v>
      </c>
      <c r="AH69">
        <f t="shared" si="119"/>
        <v>78.431372549019613</v>
      </c>
      <c r="AK69">
        <v>-54.06538139145011</v>
      </c>
    </row>
    <row r="70" spans="1:39" x14ac:dyDescent="0.3">
      <c r="A70" s="121" t="s">
        <v>44</v>
      </c>
      <c r="B70" s="51" t="s">
        <v>22</v>
      </c>
      <c r="C70" s="51" t="s">
        <v>19</v>
      </c>
      <c r="D70" s="51" t="str">
        <f t="shared" si="116"/>
        <v>Carb+PFOShighnutrients</v>
      </c>
      <c r="E70" s="51" t="s">
        <v>32</v>
      </c>
      <c r="F70" s="51">
        <v>3.97</v>
      </c>
      <c r="G70" s="51">
        <v>3.06</v>
      </c>
      <c r="H70" s="51">
        <v>5.07</v>
      </c>
      <c r="I70" s="52">
        <v>5.69</v>
      </c>
      <c r="P70">
        <f>AVERAGE(F70:F73)</f>
        <v>3.8750000000000004</v>
      </c>
      <c r="Q70">
        <f t="shared" ref="Q70" si="161">AVERAGE(G70:G73)</f>
        <v>3.0075000000000003</v>
      </c>
      <c r="R70">
        <f t="shared" ref="R70" si="162">AVERAGE(H70:H73)</f>
        <v>5.71</v>
      </c>
      <c r="S70">
        <f t="shared" ref="S70" si="163">AVERAGE(I70:I73)</f>
        <v>6.7949999999999999</v>
      </c>
      <c r="T70">
        <f>_xlfn.STDEV.S(F70:F73)</f>
        <v>9.1833182093039464E-2</v>
      </c>
      <c r="U70">
        <f t="shared" ref="U70" si="164">_xlfn.STDEV.S(G70:G73)</f>
        <v>0.15129992289048488</v>
      </c>
      <c r="V70">
        <f t="shared" ref="V70" si="165">_xlfn.STDEV.S(H70:H73)</f>
        <v>0.70408332840178356</v>
      </c>
      <c r="W70">
        <f t="shared" ref="W70" si="166">_xlfn.STDEV.S(I70:I73)</f>
        <v>0.89130989747300038</v>
      </c>
      <c r="X70">
        <f t="shared" si="117"/>
        <v>-27.423469387755095</v>
      </c>
      <c r="Y70">
        <f>AVERAGE(X70:X73)</f>
        <v>-13.329081632653059</v>
      </c>
      <c r="Z70">
        <f>_xlfn.STDEV.S(X70:X73)</f>
        <v>11.368748692257677</v>
      </c>
      <c r="AA70">
        <f t="shared" si="118"/>
        <v>-33.17674691720493</v>
      </c>
      <c r="AB70">
        <f>AVERAGE(AA70:AA73)</f>
        <v>-20.199647680563714</v>
      </c>
      <c r="AC70">
        <f>_xlfn.STDEV.S(AA70:AA73)</f>
        <v>10.46752668788023</v>
      </c>
      <c r="AE70">
        <f t="shared" si="160"/>
        <v>1.7200000000000002</v>
      </c>
      <c r="AF70">
        <f t="shared" ref="AF70" si="167">AVERAGE(AE70:AE73)</f>
        <v>2.9200000000000004</v>
      </c>
      <c r="AG70">
        <f t="shared" ref="AG70" si="168">_xlfn.STDEV.S(AE70:AE73)</f>
        <v>0.94332744403343993</v>
      </c>
      <c r="AH70">
        <f t="shared" si="119"/>
        <v>79.3820558526441</v>
      </c>
      <c r="AI70">
        <f t="shared" ref="AI70" si="169">AVERAGE(AH70:AH73)</f>
        <v>79.025549613784904</v>
      </c>
      <c r="AJ70">
        <f t="shared" ref="AJ70" si="170">_xlfn.STDEV.S(AH70:AH73)</f>
        <v>11.882749032810027</v>
      </c>
      <c r="AK70">
        <v>-54.065381391450138</v>
      </c>
      <c r="AL70">
        <v>-54.652137468566636</v>
      </c>
      <c r="AM70">
        <v>19.59721557473674</v>
      </c>
    </row>
    <row r="71" spans="1:39" x14ac:dyDescent="0.3">
      <c r="A71" s="121" t="s">
        <v>44</v>
      </c>
      <c r="B71" s="51" t="s">
        <v>22</v>
      </c>
      <c r="C71" s="51" t="s">
        <v>19</v>
      </c>
      <c r="D71" s="51" t="str">
        <f t="shared" si="116"/>
        <v>Carb+PFOShighnutrients</v>
      </c>
      <c r="E71" s="51" t="s">
        <v>33</v>
      </c>
      <c r="F71" s="51">
        <v>3.75</v>
      </c>
      <c r="G71" s="51">
        <v>2.79</v>
      </c>
      <c r="H71" s="51">
        <v>5.45</v>
      </c>
      <c r="I71" s="52">
        <v>7.01</v>
      </c>
      <c r="X71">
        <f t="shared" si="117"/>
        <v>-10.586734693877551</v>
      </c>
      <c r="AA71">
        <f t="shared" si="118"/>
        <v>-17.674691720493254</v>
      </c>
      <c r="AE71">
        <f t="shared" si="160"/>
        <v>3.26</v>
      </c>
      <c r="AH71">
        <f t="shared" si="119"/>
        <v>77.480689245395126</v>
      </c>
      <c r="AK71">
        <v>-78.206202849958089</v>
      </c>
    </row>
    <row r="72" spans="1:39" x14ac:dyDescent="0.3">
      <c r="A72" s="121" t="s">
        <v>44</v>
      </c>
      <c r="B72" s="51" t="s">
        <v>22</v>
      </c>
      <c r="C72" s="51" t="s">
        <v>19</v>
      </c>
      <c r="D72" s="51" t="str">
        <f t="shared" si="116"/>
        <v>Carb+PFOShighnutrients</v>
      </c>
      <c r="E72" s="51" t="s">
        <v>34</v>
      </c>
      <c r="F72" s="51">
        <v>3.88</v>
      </c>
      <c r="G72" s="51">
        <v>3.04</v>
      </c>
      <c r="H72" s="51">
        <v>5.61</v>
      </c>
      <c r="I72" s="52">
        <v>7.84</v>
      </c>
      <c r="X72">
        <f t="shared" si="117"/>
        <v>0</v>
      </c>
      <c r="AA72">
        <f t="shared" si="118"/>
        <v>-7.9271873165003015</v>
      </c>
      <c r="AE72">
        <f t="shared" si="160"/>
        <v>3.96</v>
      </c>
      <c r="AH72">
        <f t="shared" si="119"/>
        <v>94.117647058823536</v>
      </c>
      <c r="AK72">
        <v>-56.077116512992454</v>
      </c>
    </row>
    <row r="73" spans="1:39" ht="15" thickBot="1" x14ac:dyDescent="0.35">
      <c r="A73" s="149" t="s">
        <v>44</v>
      </c>
      <c r="B73" s="123" t="s">
        <v>22</v>
      </c>
      <c r="C73" s="123" t="s">
        <v>19</v>
      </c>
      <c r="D73" s="123" t="str">
        <f t="shared" si="116"/>
        <v>Carb+PFOShighnutrients</v>
      </c>
      <c r="E73" s="123" t="s">
        <v>35</v>
      </c>
      <c r="F73" s="123">
        <v>3.9</v>
      </c>
      <c r="G73" s="123">
        <v>3.14</v>
      </c>
      <c r="H73" s="123">
        <v>6.71</v>
      </c>
      <c r="I73" s="124">
        <v>6.64</v>
      </c>
      <c r="X73">
        <f t="shared" si="117"/>
        <v>-15.306122448979595</v>
      </c>
      <c r="AA73">
        <f t="shared" si="118"/>
        <v>-22.019964768056379</v>
      </c>
      <c r="AE73">
        <f t="shared" si="160"/>
        <v>2.7399999999999998</v>
      </c>
      <c r="AH73">
        <f t="shared" si="119"/>
        <v>65.12180629827688</v>
      </c>
      <c r="AK73">
        <v>-30.259849119865866</v>
      </c>
    </row>
    <row r="74" spans="1:39" x14ac:dyDescent="0.3">
      <c r="A74" s="125" t="s">
        <v>46</v>
      </c>
      <c r="B74" s="54" t="s">
        <v>21</v>
      </c>
      <c r="C74" s="54" t="s">
        <v>19</v>
      </c>
      <c r="D74" s="54" t="str">
        <f t="shared" si="116"/>
        <v>Carb+6ppdqlownutrients</v>
      </c>
      <c r="E74" s="54" t="s">
        <v>32</v>
      </c>
      <c r="F74" s="54">
        <v>3.96</v>
      </c>
      <c r="G74" s="54">
        <v>3.37</v>
      </c>
      <c r="H74" s="54">
        <v>5.72</v>
      </c>
      <c r="I74" s="55">
        <v>8.02</v>
      </c>
      <c r="P74">
        <f>AVERAGE(F74:F77)</f>
        <v>3.895</v>
      </c>
      <c r="Q74">
        <f t="shared" ref="Q74" si="171">AVERAGE(G74:G77)</f>
        <v>3.5925000000000002</v>
      </c>
      <c r="R74">
        <f t="shared" ref="R74" si="172">AVERAGE(H74:H77)</f>
        <v>6.3349999999999991</v>
      </c>
      <c r="S74">
        <f t="shared" ref="S74" si="173">AVERAGE(I74:I77)</f>
        <v>8.3275000000000006</v>
      </c>
      <c r="T74">
        <f>_xlfn.STDEV.S(F74:F77)</f>
        <v>7.047458170621998E-2</v>
      </c>
      <c r="U74">
        <f t="shared" ref="U74" si="174">_xlfn.STDEV.S(G74:G77)</f>
        <v>0.26675519363891176</v>
      </c>
      <c r="V74">
        <f t="shared" ref="V74" si="175">_xlfn.STDEV.S(H74:H77)</f>
        <v>0.60939861065370571</v>
      </c>
      <c r="W74">
        <f t="shared" ref="W74" si="176">_xlfn.STDEV.S(I74:I77)</f>
        <v>1.0321296753153786</v>
      </c>
      <c r="X74">
        <f t="shared" si="117"/>
        <v>2.295918367346935</v>
      </c>
      <c r="Y74">
        <f>AVERAGE(X74:X77)</f>
        <v>6.2181122448979567</v>
      </c>
      <c r="Z74">
        <f>_xlfn.STDEV.S(X74:X77)</f>
        <v>13.164919328002508</v>
      </c>
      <c r="AA74">
        <f t="shared" si="118"/>
        <v>-5.8132706987668934</v>
      </c>
      <c r="AB74">
        <f>AVERAGE(AA74:AA77)</f>
        <v>-2.2019964768056477</v>
      </c>
      <c r="AC74">
        <f>_xlfn.STDEV.S(AA74:AA77)</f>
        <v>12.121311512805597</v>
      </c>
      <c r="AE74">
        <f t="shared" si="160"/>
        <v>4.0599999999999996</v>
      </c>
      <c r="AF74">
        <f t="shared" ref="AF74" si="177">AVERAGE(AE74:AE77)</f>
        <v>4.4324999999999992</v>
      </c>
      <c r="AG74">
        <f t="shared" ref="AG74" si="178">_xlfn.STDEV.S(AE74:AE77)</f>
        <v>1.0603890795363802</v>
      </c>
      <c r="AH74">
        <f t="shared" si="119"/>
        <v>118.53832442067738</v>
      </c>
      <c r="AI74">
        <f t="shared" ref="AI74" si="179">AVERAGE(AH74:AH77)</f>
        <v>110.85858585858588</v>
      </c>
      <c r="AJ74">
        <f t="shared" ref="AJ74" si="180">_xlfn.STDEV.S(AH74:AH77)</f>
        <v>25.030697659533995</v>
      </c>
      <c r="AK74">
        <v>-42.330259849119869</v>
      </c>
      <c r="AL74">
        <v>-51.131601005867566</v>
      </c>
      <c r="AM74">
        <v>24.268352407873202</v>
      </c>
    </row>
    <row r="75" spans="1:39" x14ac:dyDescent="0.3">
      <c r="A75" s="125" t="s">
        <v>46</v>
      </c>
      <c r="B75" s="54" t="s">
        <v>21</v>
      </c>
      <c r="C75" s="54" t="s">
        <v>19</v>
      </c>
      <c r="D75" s="54" t="str">
        <f t="shared" si="116"/>
        <v>Carb+6ppdqlownutrients</v>
      </c>
      <c r="E75" s="54" t="s">
        <v>33</v>
      </c>
      <c r="F75" s="54">
        <v>3.82</v>
      </c>
      <c r="G75" s="54">
        <v>3.5</v>
      </c>
      <c r="H75" s="54">
        <v>6.31</v>
      </c>
      <c r="I75" s="55">
        <v>7.75</v>
      </c>
      <c r="X75">
        <f t="shared" si="117"/>
        <v>-1.1479591836734675</v>
      </c>
      <c r="AA75">
        <f t="shared" si="118"/>
        <v>-8.984145625367006</v>
      </c>
      <c r="AE75">
        <f t="shared" si="160"/>
        <v>3.93</v>
      </c>
      <c r="AH75">
        <f t="shared" si="119"/>
        <v>93.404634581105185</v>
      </c>
      <c r="AK75">
        <v>-76.52975691533949</v>
      </c>
    </row>
    <row r="76" spans="1:39" x14ac:dyDescent="0.3">
      <c r="A76" s="125" t="s">
        <v>46</v>
      </c>
      <c r="B76" s="54" t="s">
        <v>21</v>
      </c>
      <c r="C76" s="54" t="s">
        <v>19</v>
      </c>
      <c r="D76" s="54" t="str">
        <f t="shared" si="116"/>
        <v>Carb+6ppdqlownutrients</v>
      </c>
      <c r="E76" s="54" t="s">
        <v>34</v>
      </c>
      <c r="F76" s="54">
        <v>3.95</v>
      </c>
      <c r="G76" s="54">
        <v>3.52</v>
      </c>
      <c r="H76" s="54">
        <v>6.14</v>
      </c>
      <c r="I76" s="55">
        <v>7.68</v>
      </c>
      <c r="X76">
        <f t="shared" si="117"/>
        <v>-2.0408163265306141</v>
      </c>
      <c r="AA76">
        <f t="shared" si="118"/>
        <v>-9.8062243100411131</v>
      </c>
      <c r="AE76">
        <f t="shared" si="160"/>
        <v>3.7299999999999995</v>
      </c>
      <c r="AH76">
        <f t="shared" si="119"/>
        <v>88.651218062982764</v>
      </c>
      <c r="AK76">
        <v>-64.12405699916178</v>
      </c>
    </row>
    <row r="77" spans="1:39" ht="15" thickBot="1" x14ac:dyDescent="0.35">
      <c r="A77" s="150" t="s">
        <v>46</v>
      </c>
      <c r="B77" s="127" t="s">
        <v>21</v>
      </c>
      <c r="C77" s="127" t="s">
        <v>19</v>
      </c>
      <c r="D77" s="127" t="str">
        <f t="shared" si="116"/>
        <v>Carb+6ppdqlownutrients</v>
      </c>
      <c r="E77" s="127" t="s">
        <v>35</v>
      </c>
      <c r="F77" s="127">
        <v>3.85</v>
      </c>
      <c r="G77" s="127">
        <v>3.98</v>
      </c>
      <c r="H77" s="127">
        <v>7.17</v>
      </c>
      <c r="I77" s="128">
        <v>9.86</v>
      </c>
      <c r="X77">
        <f t="shared" si="117"/>
        <v>25.765306122448973</v>
      </c>
      <c r="AA77">
        <f t="shared" si="118"/>
        <v>15.795654726952421</v>
      </c>
      <c r="AE77">
        <f t="shared" si="160"/>
        <v>6.01</v>
      </c>
      <c r="AH77">
        <f t="shared" si="119"/>
        <v>142.84016636957816</v>
      </c>
      <c r="AK77">
        <v>-21.542330259849123</v>
      </c>
    </row>
    <row r="78" spans="1:39" x14ac:dyDescent="0.3">
      <c r="A78" s="129" t="s">
        <v>46</v>
      </c>
      <c r="B78" s="130" t="s">
        <v>22</v>
      </c>
      <c r="C78" s="130" t="s">
        <v>19</v>
      </c>
      <c r="D78" s="130" t="str">
        <f t="shared" si="116"/>
        <v>Carb+6ppdqhighnutrients</v>
      </c>
      <c r="E78" s="130" t="s">
        <v>32</v>
      </c>
      <c r="F78" s="130">
        <v>3.93</v>
      </c>
      <c r="G78" s="130">
        <v>3.13</v>
      </c>
      <c r="H78" s="130">
        <v>5.39</v>
      </c>
      <c r="I78" s="131">
        <v>7.14</v>
      </c>
      <c r="P78">
        <f>AVERAGE(F78:F81)</f>
        <v>3.7350000000000003</v>
      </c>
      <c r="Q78">
        <f t="shared" ref="Q78" si="181">AVERAGE(G78:G81)</f>
        <v>3.0075000000000003</v>
      </c>
      <c r="R78">
        <f t="shared" ref="R78" si="182">AVERAGE(H78:H81)</f>
        <v>5.49</v>
      </c>
      <c r="S78">
        <f t="shared" ref="S78" si="183">AVERAGE(I78:I81)</f>
        <v>8.0274999999999999</v>
      </c>
      <c r="T78">
        <f>_xlfn.STDEV.S(F78:F81)</f>
        <v>0.13916417163432074</v>
      </c>
      <c r="U78">
        <f t="shared" ref="U78" si="184">_xlfn.STDEV.S(G78:G81)</f>
        <v>0.16740669042783204</v>
      </c>
      <c r="V78">
        <f t="shared" ref="V78" si="185">_xlfn.STDEV.S(H78:H81)</f>
        <v>0.33950945004029959</v>
      </c>
      <c r="W78">
        <f t="shared" ref="W78" si="186">_xlfn.STDEV.S(I78:I81)</f>
        <v>1.4500660904478377</v>
      </c>
      <c r="X78">
        <f>((I78-$S$14)/$S$14)*100</f>
        <v>-8.9285714285714324</v>
      </c>
      <c r="Y78">
        <f>AVERAGE(X78:X81)</f>
        <v>2.3915816326530606</v>
      </c>
      <c r="Z78">
        <f>_xlfn.STDEV.S(X78:X81)</f>
        <v>18.495740949589724</v>
      </c>
      <c r="AA78">
        <f t="shared" si="118"/>
        <v>-16.147974163241351</v>
      </c>
      <c r="AB78">
        <f>AVERAGE(AA78:AA81)</f>
        <v>-5.7251908396946654</v>
      </c>
      <c r="AC78">
        <f>_xlfn.STDEV.S(AA78:AA81)</f>
        <v>17.029548918941096</v>
      </c>
      <c r="AE78">
        <f t="shared" si="160"/>
        <v>3.2099999999999995</v>
      </c>
      <c r="AF78">
        <f t="shared" ref="AF78" si="187">AVERAGE(AE78:AE81)</f>
        <v>4.2924999999999995</v>
      </c>
      <c r="AG78">
        <f t="shared" ref="AG78" si="188">_xlfn.STDEV.S(AE78:AE81)</f>
        <v>1.4680684588942035</v>
      </c>
      <c r="AH78">
        <f t="shared" si="119"/>
        <v>87.99762329174095</v>
      </c>
      <c r="AI78">
        <f t="shared" ref="AI78" si="189">AVERAGE(AH78:AH81)</f>
        <v>104.94652406417114</v>
      </c>
      <c r="AJ78">
        <f t="shared" ref="AJ78" si="190">_xlfn.STDEV.S(AH78:AH81)</f>
        <v>32.417840896392399</v>
      </c>
      <c r="AK78">
        <v>47.527242246437538</v>
      </c>
      <c r="AL78">
        <v>31.601005867560769</v>
      </c>
      <c r="AM78">
        <v>33.89628307317701</v>
      </c>
    </row>
    <row r="79" spans="1:39" x14ac:dyDescent="0.3">
      <c r="A79" s="129" t="s">
        <v>46</v>
      </c>
      <c r="B79" s="130" t="s">
        <v>22</v>
      </c>
      <c r="C79" s="130" t="s">
        <v>19</v>
      </c>
      <c r="D79" s="130" t="str">
        <f t="shared" si="116"/>
        <v>Carb+6ppdqhighnutrients</v>
      </c>
      <c r="E79" s="130" t="s">
        <v>33</v>
      </c>
      <c r="F79" s="130">
        <v>3.6</v>
      </c>
      <c r="G79" s="130">
        <v>3.01</v>
      </c>
      <c r="H79" s="130">
        <v>5.86</v>
      </c>
      <c r="I79" s="131">
        <v>6.55</v>
      </c>
      <c r="X79">
        <f t="shared" si="117"/>
        <v>-16.454081632653061</v>
      </c>
      <c r="AA79">
        <f t="shared" si="118"/>
        <v>-23.076923076923084</v>
      </c>
      <c r="AE79">
        <f t="shared" si="160"/>
        <v>2.9499999999999997</v>
      </c>
      <c r="AH79">
        <f t="shared" si="119"/>
        <v>70.112893642305409</v>
      </c>
      <c r="AK79">
        <v>-18.860016764459331</v>
      </c>
    </row>
    <row r="80" spans="1:39" x14ac:dyDescent="0.3">
      <c r="A80" s="129" t="s">
        <v>46</v>
      </c>
      <c r="B80" s="130" t="s">
        <v>22</v>
      </c>
      <c r="C80" s="130" t="s">
        <v>19</v>
      </c>
      <c r="D80" s="130" t="str">
        <f t="shared" si="116"/>
        <v>Carb+6ppdqhighnutrients</v>
      </c>
      <c r="E80" s="130" t="s">
        <v>34</v>
      </c>
      <c r="F80" s="130">
        <v>3.71</v>
      </c>
      <c r="G80" s="130">
        <v>2.77</v>
      </c>
      <c r="H80" s="130">
        <v>5.64</v>
      </c>
      <c r="I80" s="131">
        <v>8.69</v>
      </c>
      <c r="X80">
        <f t="shared" si="117"/>
        <v>10.841836734693873</v>
      </c>
      <c r="AA80">
        <f t="shared" si="118"/>
        <v>2.0551967116852485</v>
      </c>
      <c r="AE80">
        <f>I80-F80</f>
        <v>4.9799999999999995</v>
      </c>
      <c r="AH80">
        <f t="shared" si="119"/>
        <v>118.36007130124777</v>
      </c>
      <c r="AK80">
        <v>43.839061190276617</v>
      </c>
    </row>
    <row r="81" spans="1:37" ht="15" thickBot="1" x14ac:dyDescent="0.35">
      <c r="A81" s="151" t="s">
        <v>46</v>
      </c>
      <c r="B81" s="133" t="s">
        <v>22</v>
      </c>
      <c r="C81" s="133" t="s">
        <v>19</v>
      </c>
      <c r="D81" s="133" t="str">
        <f t="shared" si="116"/>
        <v>Carb+6ppdqhighnutrients</v>
      </c>
      <c r="E81" s="133" t="s">
        <v>35</v>
      </c>
      <c r="F81" s="133">
        <v>3.7</v>
      </c>
      <c r="G81" s="133">
        <v>3.12</v>
      </c>
      <c r="H81" s="133">
        <v>5.07</v>
      </c>
      <c r="I81" s="134">
        <v>9.73</v>
      </c>
      <c r="X81">
        <f t="shared" si="117"/>
        <v>24.107142857142865</v>
      </c>
      <c r="AA81">
        <f t="shared" si="118"/>
        <v>14.268937169700527</v>
      </c>
      <c r="AE81">
        <f t="shared" si="160"/>
        <v>6.03</v>
      </c>
      <c r="AH81">
        <f t="shared" si="119"/>
        <v>143.3155080213904</v>
      </c>
      <c r="AK81">
        <v>53.897736797988259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38A-ED09-466B-95BC-A6AE88A18F9F}">
  <dimension ref="A1:B33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t="s">
        <v>53</v>
      </c>
      <c r="B2">
        <v>1.1499999999999999</v>
      </c>
    </row>
    <row r="3" spans="1:2" x14ac:dyDescent="0.3">
      <c r="A3" t="s">
        <v>53</v>
      </c>
      <c r="B3">
        <v>1.1299999999999999</v>
      </c>
    </row>
    <row r="4" spans="1:2" x14ac:dyDescent="0.3">
      <c r="A4" t="s">
        <v>53</v>
      </c>
      <c r="B4">
        <v>1.17</v>
      </c>
    </row>
    <row r="5" spans="1:2" x14ac:dyDescent="0.3">
      <c r="A5" t="s">
        <v>53</v>
      </c>
      <c r="B5">
        <v>1.06</v>
      </c>
    </row>
    <row r="6" spans="1:2" x14ac:dyDescent="0.3">
      <c r="A6" t="s">
        <v>54</v>
      </c>
      <c r="B6">
        <v>2.2999999999999998</v>
      </c>
    </row>
    <row r="7" spans="1:2" x14ac:dyDescent="0.3">
      <c r="A7" t="s">
        <v>54</v>
      </c>
      <c r="B7">
        <v>1.99</v>
      </c>
    </row>
    <row r="8" spans="1:2" x14ac:dyDescent="0.3">
      <c r="A8" t="s">
        <v>54</v>
      </c>
      <c r="B8">
        <v>2.29</v>
      </c>
    </row>
    <row r="9" spans="1:2" x14ac:dyDescent="0.3">
      <c r="A9" t="s">
        <v>54</v>
      </c>
      <c r="B9">
        <v>1.98</v>
      </c>
    </row>
    <row r="10" spans="1:2" x14ac:dyDescent="0.3">
      <c r="A10" t="s">
        <v>55</v>
      </c>
      <c r="B10">
        <v>3.23</v>
      </c>
    </row>
    <row r="11" spans="1:2" x14ac:dyDescent="0.3">
      <c r="A11" t="s">
        <v>55</v>
      </c>
      <c r="B11">
        <v>3.07</v>
      </c>
    </row>
    <row r="12" spans="1:2" x14ac:dyDescent="0.3">
      <c r="A12" t="s">
        <v>55</v>
      </c>
      <c r="B12">
        <v>2.87</v>
      </c>
    </row>
    <row r="13" spans="1:2" x14ac:dyDescent="0.3">
      <c r="A13" t="s">
        <v>55</v>
      </c>
      <c r="B13">
        <v>3.23</v>
      </c>
    </row>
    <row r="14" spans="1:2" x14ac:dyDescent="0.3">
      <c r="A14" t="s">
        <v>14</v>
      </c>
      <c r="B14">
        <v>4.3</v>
      </c>
    </row>
    <row r="15" spans="1:2" x14ac:dyDescent="0.3">
      <c r="A15" t="s">
        <v>14</v>
      </c>
      <c r="B15">
        <v>4.4400000000000004</v>
      </c>
    </row>
    <row r="16" spans="1:2" x14ac:dyDescent="0.3">
      <c r="A16" t="s">
        <v>14</v>
      </c>
      <c r="B16">
        <v>4.41</v>
      </c>
    </row>
    <row r="17" spans="1:2" x14ac:dyDescent="0.3">
      <c r="A17" t="s">
        <v>14</v>
      </c>
      <c r="B17">
        <v>4.53</v>
      </c>
    </row>
    <row r="18" spans="1:2" x14ac:dyDescent="0.3">
      <c r="A18" t="s">
        <v>56</v>
      </c>
      <c r="B18">
        <v>2.5099999999999998</v>
      </c>
    </row>
    <row r="19" spans="1:2" x14ac:dyDescent="0.3">
      <c r="A19" t="s">
        <v>56</v>
      </c>
      <c r="B19">
        <v>2.67</v>
      </c>
    </row>
    <row r="20" spans="1:2" x14ac:dyDescent="0.3">
      <c r="A20" t="s">
        <v>56</v>
      </c>
      <c r="B20">
        <v>2.68</v>
      </c>
    </row>
    <row r="21" spans="1:2" x14ac:dyDescent="0.3">
      <c r="A21" t="s">
        <v>56</v>
      </c>
      <c r="B21">
        <v>2.68</v>
      </c>
    </row>
    <row r="22" spans="1:2" x14ac:dyDescent="0.3">
      <c r="A22" t="s">
        <v>57</v>
      </c>
      <c r="B22">
        <v>5.07</v>
      </c>
    </row>
    <row r="23" spans="1:2" x14ac:dyDescent="0.3">
      <c r="A23" t="s">
        <v>57</v>
      </c>
      <c r="B23">
        <v>5.0199999999999996</v>
      </c>
    </row>
    <row r="24" spans="1:2" x14ac:dyDescent="0.3">
      <c r="A24" t="s">
        <v>57</v>
      </c>
      <c r="B24">
        <v>4.87</v>
      </c>
    </row>
    <row r="25" spans="1:2" x14ac:dyDescent="0.3">
      <c r="A25" t="s">
        <v>57</v>
      </c>
      <c r="B25">
        <v>5.1100000000000003</v>
      </c>
    </row>
    <row r="26" spans="1:2" x14ac:dyDescent="0.3">
      <c r="A26" t="s">
        <v>58</v>
      </c>
      <c r="B26">
        <v>7.36</v>
      </c>
    </row>
    <row r="27" spans="1:2" x14ac:dyDescent="0.3">
      <c r="A27" t="s">
        <v>58</v>
      </c>
      <c r="B27">
        <v>8.01</v>
      </c>
    </row>
    <row r="28" spans="1:2" x14ac:dyDescent="0.3">
      <c r="A28" t="s">
        <v>58</v>
      </c>
      <c r="B28">
        <v>7.47</v>
      </c>
    </row>
    <row r="29" spans="1:2" x14ac:dyDescent="0.3">
      <c r="A29" t="s">
        <v>58</v>
      </c>
      <c r="B29">
        <v>7.31</v>
      </c>
    </row>
    <row r="30" spans="1:2" x14ac:dyDescent="0.3">
      <c r="A30" t="s">
        <v>60</v>
      </c>
      <c r="B30">
        <v>9.9600000000000009</v>
      </c>
    </row>
    <row r="31" spans="1:2" x14ac:dyDescent="0.3">
      <c r="A31" t="s">
        <v>60</v>
      </c>
      <c r="B31">
        <v>10.199999999999999</v>
      </c>
    </row>
    <row r="32" spans="1:2" x14ac:dyDescent="0.3">
      <c r="A32" t="s">
        <v>60</v>
      </c>
      <c r="B32">
        <v>10.41</v>
      </c>
    </row>
    <row r="33" spans="1:2" x14ac:dyDescent="0.3">
      <c r="A33" t="s">
        <v>60</v>
      </c>
      <c r="B33">
        <v>10.53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675-B401-49A6-8926-0080AC54BB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7173-C885-472C-95A8-FC17EFCCEF87}">
  <dimension ref="A1:Q24"/>
  <sheetViews>
    <sheetView workbookViewId="0">
      <selection sqref="A1:XFD1048576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0.40500000000000003</v>
      </c>
      <c r="G2" s="2">
        <v>0.42799999999999999</v>
      </c>
      <c r="H2" s="2">
        <v>0.434</v>
      </c>
      <c r="I2">
        <f>AVERAGE(F2:H2)</f>
        <v>0.42233333333333328</v>
      </c>
      <c r="J2" s="2">
        <v>0.13600000000000001</v>
      </c>
      <c r="K2" s="2">
        <v>26.898</v>
      </c>
      <c r="L2" s="2">
        <v>197.84800000000001</v>
      </c>
      <c r="M2" s="2">
        <v>5.3159999999999998</v>
      </c>
      <c r="N2" s="2">
        <v>2895.596</v>
      </c>
      <c r="O2" s="2">
        <v>0.128</v>
      </c>
      <c r="P2" s="2">
        <v>23.155999999999999</v>
      </c>
      <c r="Q2" s="4">
        <v>180.61799999999999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0.312</v>
      </c>
      <c r="G3">
        <v>0.32300000000000001</v>
      </c>
      <c r="H3">
        <v>0.316</v>
      </c>
      <c r="I3">
        <f>AVERAGE(F3:H3)</f>
        <v>0.317</v>
      </c>
      <c r="J3">
        <v>8.2000000000000003E-2</v>
      </c>
      <c r="K3">
        <v>11.494999999999999</v>
      </c>
      <c r="L3">
        <v>139.67099999999999</v>
      </c>
      <c r="M3">
        <v>0.92200000000000004</v>
      </c>
      <c r="N3">
        <v>365.54399999999998</v>
      </c>
      <c r="O3">
        <v>8.6999999999999994E-2</v>
      </c>
      <c r="P3">
        <v>8.7029999999999994</v>
      </c>
      <c r="Q3" s="7">
        <v>100.553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0.50800000000000001</v>
      </c>
      <c r="G4">
        <v>0.50600000000000001</v>
      </c>
      <c r="H4">
        <v>0.48799999999999999</v>
      </c>
      <c r="I4">
        <f t="shared" ref="I4:I21" si="1">AVERAGE(F4:H4)</f>
        <v>0.5006666666666667</v>
      </c>
      <c r="J4">
        <v>0.17899999999999999</v>
      </c>
      <c r="K4">
        <v>39.634</v>
      </c>
      <c r="L4">
        <v>220.88900000000001</v>
      </c>
      <c r="M4">
        <v>0.17299999999999999</v>
      </c>
      <c r="N4">
        <v>154.59399999999999</v>
      </c>
      <c r="O4">
        <v>0.16700000000000001</v>
      </c>
      <c r="P4">
        <v>35.753</v>
      </c>
      <c r="Q4" s="7">
        <v>213.65199999999999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0.48199999999999998</v>
      </c>
      <c r="G5" s="9">
        <v>0.49099999999999999</v>
      </c>
      <c r="H5" s="9">
        <v>0.49</v>
      </c>
      <c r="I5" s="9">
        <f t="shared" si="1"/>
        <v>0.48766666666666669</v>
      </c>
      <c r="J5" s="9"/>
      <c r="K5" s="9"/>
      <c r="L5" s="9"/>
      <c r="M5" s="9"/>
      <c r="N5" s="9"/>
      <c r="O5" s="9">
        <v>0.156</v>
      </c>
      <c r="P5" s="9">
        <v>38.485999999999997</v>
      </c>
      <c r="Q5" s="10">
        <v>246.53800000000001</v>
      </c>
    </row>
    <row r="6" spans="1:17" x14ac:dyDescent="0.3">
      <c r="A6" s="11">
        <v>45856</v>
      </c>
      <c r="B6" s="12" t="s">
        <v>98</v>
      </c>
      <c r="C6" s="12" t="s">
        <v>21</v>
      </c>
      <c r="D6" s="12" t="s">
        <v>15</v>
      </c>
      <c r="E6" s="12" t="str">
        <f t="shared" si="0"/>
        <v>PFOSlow</v>
      </c>
      <c r="F6" s="12">
        <v>0.44</v>
      </c>
      <c r="G6" s="12">
        <v>0.433</v>
      </c>
      <c r="H6" s="12">
        <v>0.434</v>
      </c>
      <c r="I6" s="12">
        <f t="shared" si="1"/>
        <v>0.43566666666666665</v>
      </c>
      <c r="J6" s="12">
        <v>0.16700000000000001</v>
      </c>
      <c r="K6" s="12">
        <v>27.61</v>
      </c>
      <c r="L6" s="12">
        <v>164.94800000000001</v>
      </c>
      <c r="M6" s="12">
        <v>0.01</v>
      </c>
      <c r="N6" s="12">
        <v>34.722999999999999</v>
      </c>
      <c r="O6" s="12">
        <v>0.13900000000000001</v>
      </c>
      <c r="P6" s="12">
        <v>26.329000000000001</v>
      </c>
      <c r="Q6" s="13">
        <v>189.47900000000001</v>
      </c>
    </row>
    <row r="7" spans="1:17" x14ac:dyDescent="0.3">
      <c r="A7" s="14">
        <v>45856</v>
      </c>
      <c r="B7" s="15" t="s">
        <v>98</v>
      </c>
      <c r="C7" s="15" t="s">
        <v>22</v>
      </c>
      <c r="D7" s="15" t="s">
        <v>15</v>
      </c>
      <c r="E7" s="15" t="str">
        <f t="shared" si="0"/>
        <v>PFOShigh</v>
      </c>
      <c r="F7" s="15">
        <v>0.437</v>
      </c>
      <c r="G7" s="15">
        <v>0.42499999999999999</v>
      </c>
      <c r="H7" s="15">
        <v>0.42499999999999999</v>
      </c>
      <c r="I7" s="15">
        <f t="shared" si="1"/>
        <v>0.42899999999999999</v>
      </c>
      <c r="J7" s="15">
        <v>0.13700000000000001</v>
      </c>
      <c r="K7" s="15">
        <v>25.033999999999999</v>
      </c>
      <c r="L7" s="15">
        <v>183.31299999999999</v>
      </c>
      <c r="M7" s="15">
        <v>3.1E-2</v>
      </c>
      <c r="N7" s="15">
        <v>45.237000000000002</v>
      </c>
      <c r="O7" s="15">
        <v>0.126</v>
      </c>
      <c r="P7" s="15">
        <v>22.57</v>
      </c>
      <c r="Q7" s="16">
        <v>179.79499999999999</v>
      </c>
    </row>
    <row r="8" spans="1:17" x14ac:dyDescent="0.3">
      <c r="A8" s="17">
        <v>45856</v>
      </c>
      <c r="B8" s="18" t="s">
        <v>97</v>
      </c>
      <c r="C8" s="18" t="s">
        <v>21</v>
      </c>
      <c r="D8" s="18" t="s">
        <v>15</v>
      </c>
      <c r="E8" s="18" t="str">
        <f t="shared" si="0"/>
        <v>PFOS+Carblow</v>
      </c>
      <c r="F8" s="18">
        <v>0.443</v>
      </c>
      <c r="G8" s="18">
        <v>0.44800000000000001</v>
      </c>
      <c r="H8" s="18">
        <v>0.42599999999999999</v>
      </c>
      <c r="I8" s="18">
        <f t="shared" si="1"/>
        <v>0.439</v>
      </c>
      <c r="J8" s="18">
        <v>0.157</v>
      </c>
      <c r="K8" s="18">
        <v>24.233000000000001</v>
      </c>
      <c r="L8" s="18">
        <v>154.38200000000001</v>
      </c>
      <c r="M8" s="18">
        <v>1.4999999999999999E-2</v>
      </c>
      <c r="N8" s="18">
        <v>33.5</v>
      </c>
      <c r="O8" s="18">
        <v>0.13400000000000001</v>
      </c>
      <c r="P8" s="18">
        <v>22.42</v>
      </c>
      <c r="Q8" s="19">
        <v>167.78899999999999</v>
      </c>
    </row>
    <row r="9" spans="1:17" x14ac:dyDescent="0.3">
      <c r="A9" s="20">
        <v>45856</v>
      </c>
      <c r="B9" s="21" t="s">
        <v>97</v>
      </c>
      <c r="C9" s="21" t="s">
        <v>22</v>
      </c>
      <c r="D9" s="21" t="s">
        <v>15</v>
      </c>
      <c r="E9" s="21" t="str">
        <f t="shared" si="0"/>
        <v>PFOS+Carbhigh</v>
      </c>
      <c r="F9" s="21">
        <v>0.437</v>
      </c>
      <c r="G9" s="21">
        <v>0.432</v>
      </c>
      <c r="H9" s="21">
        <v>0.45300000000000001</v>
      </c>
      <c r="I9" s="21">
        <f t="shared" si="1"/>
        <v>0.44066666666666671</v>
      </c>
      <c r="J9" s="21">
        <v>0.155</v>
      </c>
      <c r="K9" s="21">
        <v>28.123999999999999</v>
      </c>
      <c r="L9" s="21">
        <v>180.97399999999999</v>
      </c>
      <c r="M9" s="21">
        <v>2.3E-2</v>
      </c>
      <c r="N9" s="21">
        <v>43.645000000000003</v>
      </c>
      <c r="O9" s="21">
        <v>0.13600000000000001</v>
      </c>
      <c r="P9" s="21">
        <v>26.036999999999999</v>
      </c>
      <c r="Q9" s="22">
        <v>191.86500000000001</v>
      </c>
    </row>
    <row r="10" spans="1:17" x14ac:dyDescent="0.3">
      <c r="A10" s="23">
        <v>45856</v>
      </c>
      <c r="B10" s="24" t="s">
        <v>99</v>
      </c>
      <c r="C10" s="24" t="s">
        <v>21</v>
      </c>
      <c r="D10" s="24" t="s">
        <v>15</v>
      </c>
      <c r="E10" s="24" t="str">
        <f t="shared" si="0"/>
        <v>PFOS+Diclow</v>
      </c>
      <c r="F10" s="24">
        <v>0.28000000000000003</v>
      </c>
      <c r="G10" s="24">
        <v>0.26700000000000002</v>
      </c>
      <c r="H10" s="24">
        <v>0.28299999999999997</v>
      </c>
      <c r="I10" s="24">
        <f t="shared" si="1"/>
        <v>0.27666666666666667</v>
      </c>
      <c r="J10" s="24">
        <v>6.9000000000000006E-2</v>
      </c>
      <c r="K10" s="24">
        <v>7.2439999999999998</v>
      </c>
      <c r="L10" s="24">
        <v>104.645</v>
      </c>
      <c r="M10" s="24">
        <v>1.2230000000000001</v>
      </c>
      <c r="N10" s="24">
        <v>357.63600000000002</v>
      </c>
      <c r="O10" s="24">
        <v>0.26300000000000001</v>
      </c>
      <c r="P10" s="24">
        <v>4.8120000000000003</v>
      </c>
      <c r="Q10" s="25">
        <v>18.274000000000001</v>
      </c>
    </row>
    <row r="11" spans="1:17" x14ac:dyDescent="0.3">
      <c r="A11" s="26">
        <v>45856</v>
      </c>
      <c r="B11" s="27" t="s">
        <v>99</v>
      </c>
      <c r="C11" s="27" t="s">
        <v>22</v>
      </c>
      <c r="D11" s="27" t="s">
        <v>15</v>
      </c>
      <c r="E11" s="27" t="str">
        <f t="shared" si="0"/>
        <v>PFOS+Dichigh</v>
      </c>
      <c r="F11" s="27">
        <v>0.42699999999999999</v>
      </c>
      <c r="G11" s="27">
        <v>0.44600000000000001</v>
      </c>
      <c r="H11" s="27">
        <v>0.45100000000000001</v>
      </c>
      <c r="I11" s="27">
        <f t="shared" si="1"/>
        <v>0.44133333333333336</v>
      </c>
      <c r="J11" s="27">
        <v>0.14399999999999999</v>
      </c>
      <c r="K11" s="27">
        <v>26.946000000000002</v>
      </c>
      <c r="L11" s="27">
        <v>186.678</v>
      </c>
      <c r="M11" s="27">
        <v>4.8000000000000001E-2</v>
      </c>
      <c r="N11" s="27">
        <v>57.125</v>
      </c>
      <c r="O11" s="27">
        <v>0.13200000000000001</v>
      </c>
      <c r="P11" s="27">
        <v>24.068999999999999</v>
      </c>
      <c r="Q11" s="28">
        <v>182.44900000000001</v>
      </c>
    </row>
    <row r="12" spans="1:17" x14ac:dyDescent="0.3">
      <c r="A12" s="29">
        <v>45856</v>
      </c>
      <c r="B12" s="30" t="s">
        <v>100</v>
      </c>
      <c r="C12" s="30" t="s">
        <v>21</v>
      </c>
      <c r="D12" s="30" t="s">
        <v>15</v>
      </c>
      <c r="E12" s="30" t="str">
        <f t="shared" si="0"/>
        <v>PFOS+6ppdqlow</v>
      </c>
      <c r="F12" s="30">
        <v>0.441</v>
      </c>
      <c r="G12" s="30">
        <v>0.46300000000000002</v>
      </c>
      <c r="H12" s="30">
        <v>0.45800000000000002</v>
      </c>
      <c r="I12" s="30">
        <f t="shared" si="1"/>
        <v>0.45400000000000001</v>
      </c>
      <c r="J12" s="30">
        <v>0.16300000000000001</v>
      </c>
      <c r="K12" s="30">
        <v>28.074000000000002</v>
      </c>
      <c r="L12" s="30">
        <v>172.755</v>
      </c>
      <c r="M12" s="30">
        <v>2.1000000000000001E-2</v>
      </c>
      <c r="N12" s="30">
        <v>42.040999999999997</v>
      </c>
      <c r="O12" s="30">
        <v>0.14099999999999999</v>
      </c>
      <c r="P12" s="30">
        <v>25.948</v>
      </c>
      <c r="Q12" s="31">
        <v>183.44800000000001</v>
      </c>
    </row>
    <row r="13" spans="1:17" ht="15" thickBot="1" x14ac:dyDescent="0.35">
      <c r="A13" s="32">
        <v>45856</v>
      </c>
      <c r="B13" s="33" t="s">
        <v>100</v>
      </c>
      <c r="C13" s="33" t="s">
        <v>22</v>
      </c>
      <c r="D13" s="33" t="s">
        <v>15</v>
      </c>
      <c r="E13" s="33" t="str">
        <f t="shared" si="0"/>
        <v>PFOS+6ppdqhigh</v>
      </c>
      <c r="F13" s="33">
        <v>0.45600000000000002</v>
      </c>
      <c r="G13" s="33">
        <v>0.48199999999999998</v>
      </c>
      <c r="H13" s="33">
        <v>0.45200000000000001</v>
      </c>
      <c r="I13" s="33">
        <f t="shared" si="1"/>
        <v>0.46333333333333332</v>
      </c>
      <c r="J13" s="33">
        <v>0.183</v>
      </c>
      <c r="K13" s="33">
        <v>28.027999999999999</v>
      </c>
      <c r="L13" s="33">
        <v>152.774</v>
      </c>
      <c r="M13" s="33">
        <v>1.2999999999999999E-2</v>
      </c>
      <c r="N13" s="33">
        <v>36.283000000000001</v>
      </c>
      <c r="O13" s="33">
        <v>0.155</v>
      </c>
      <c r="P13" s="33">
        <v>26.291</v>
      </c>
      <c r="Q13" s="34">
        <v>170.11699999999999</v>
      </c>
    </row>
    <row r="14" spans="1:17" x14ac:dyDescent="0.3">
      <c r="A14" s="35">
        <v>45856</v>
      </c>
      <c r="B14" s="36" t="s">
        <v>98</v>
      </c>
      <c r="C14" s="36" t="s">
        <v>21</v>
      </c>
      <c r="D14" s="36" t="s">
        <v>19</v>
      </c>
      <c r="E14" s="36" t="str">
        <f>B14&amp;C14&amp;D14</f>
        <v>PFOSlownutrients</v>
      </c>
      <c r="F14" s="36">
        <v>0.53900000000000003</v>
      </c>
      <c r="G14" s="36">
        <v>0.53400000000000003</v>
      </c>
      <c r="H14" s="36">
        <v>0.55500000000000005</v>
      </c>
      <c r="I14" s="36">
        <f t="shared" si="1"/>
        <v>0.54266666666666674</v>
      </c>
      <c r="J14" s="36">
        <v>0.17699999999999999</v>
      </c>
      <c r="K14" s="36">
        <v>42.529000000000003</v>
      </c>
      <c r="L14" s="36">
        <v>240.26300000000001</v>
      </c>
      <c r="M14" s="36">
        <v>5.0999999999999997E-2</v>
      </c>
      <c r="N14" s="36">
        <v>84.350999999999999</v>
      </c>
      <c r="O14" s="36">
        <v>0.156</v>
      </c>
      <c r="P14" s="36">
        <v>40.338999999999999</v>
      </c>
      <c r="Q14" s="37">
        <v>257.93400000000003</v>
      </c>
    </row>
    <row r="15" spans="1:17" x14ac:dyDescent="0.3">
      <c r="A15" s="38">
        <v>45856</v>
      </c>
      <c r="B15" s="39" t="s">
        <v>98</v>
      </c>
      <c r="C15" s="39" t="s">
        <v>22</v>
      </c>
      <c r="D15" s="39" t="s">
        <v>19</v>
      </c>
      <c r="E15" s="39" t="str">
        <f t="shared" ref="E15:E21" si="2">B15&amp;C15&amp;D15</f>
        <v>PFOShighnutrients</v>
      </c>
      <c r="F15" s="39">
        <v>0.54</v>
      </c>
      <c r="G15" s="39">
        <v>0.54500000000000004</v>
      </c>
      <c r="H15" s="39">
        <v>0.54400000000000004</v>
      </c>
      <c r="I15" s="39">
        <f t="shared" si="1"/>
        <v>0.54300000000000004</v>
      </c>
      <c r="J15" s="39">
        <v>0.19400000000000001</v>
      </c>
      <c r="K15" s="39">
        <v>39.768999999999998</v>
      </c>
      <c r="L15" s="39">
        <v>204.756</v>
      </c>
      <c r="M15" s="39">
        <v>1.4E-2</v>
      </c>
      <c r="N15" s="39">
        <v>51.996000000000002</v>
      </c>
      <c r="O15" s="39">
        <v>0.16300000000000001</v>
      </c>
      <c r="P15" s="39">
        <v>38.396999999999998</v>
      </c>
      <c r="Q15" s="40">
        <v>235.68199999999999</v>
      </c>
    </row>
    <row r="16" spans="1:17" x14ac:dyDescent="0.3">
      <c r="A16" s="41">
        <v>45856</v>
      </c>
      <c r="B16" s="42" t="s">
        <v>97</v>
      </c>
      <c r="C16" s="42" t="s">
        <v>21</v>
      </c>
      <c r="D16" s="42" t="s">
        <v>19</v>
      </c>
      <c r="E16" s="42" t="str">
        <f t="shared" si="2"/>
        <v>PFOS+Carblownutrients</v>
      </c>
      <c r="F16" s="42">
        <v>0.53300000000000003</v>
      </c>
      <c r="G16" s="42">
        <v>0.54100000000000004</v>
      </c>
      <c r="H16" s="42">
        <v>0.53800000000000003</v>
      </c>
      <c r="I16" s="42">
        <f t="shared" si="1"/>
        <v>0.53733333333333333</v>
      </c>
      <c r="J16" s="42">
        <v>0.2</v>
      </c>
      <c r="K16" s="42">
        <v>40.353000000000002</v>
      </c>
      <c r="L16" s="42">
        <v>202.04900000000001</v>
      </c>
      <c r="M16" s="42">
        <v>2.5000000000000001E-2</v>
      </c>
      <c r="N16" s="42">
        <v>59.798999999999999</v>
      </c>
      <c r="O16" s="42">
        <v>0.17299999999999999</v>
      </c>
      <c r="P16" s="42">
        <v>38.192</v>
      </c>
      <c r="Q16" s="43">
        <v>220.24600000000001</v>
      </c>
    </row>
    <row r="17" spans="1:17" x14ac:dyDescent="0.3">
      <c r="A17" s="44">
        <v>45856</v>
      </c>
      <c r="B17" s="45" t="s">
        <v>97</v>
      </c>
      <c r="C17" s="45" t="s">
        <v>22</v>
      </c>
      <c r="D17" s="45" t="s">
        <v>19</v>
      </c>
      <c r="E17" s="45" t="str">
        <f t="shared" si="2"/>
        <v>PFOS+Carbhighnutrients</v>
      </c>
      <c r="F17" s="45">
        <v>0.498</v>
      </c>
      <c r="G17" s="45">
        <v>0.51100000000000001</v>
      </c>
      <c r="H17" s="45">
        <v>0.52300000000000002</v>
      </c>
      <c r="I17" s="45">
        <f t="shared" si="1"/>
        <v>0.51066666666666671</v>
      </c>
      <c r="J17" s="45">
        <v>0.191</v>
      </c>
      <c r="K17" s="45">
        <v>47.262999999999998</v>
      </c>
      <c r="L17" s="45">
        <v>247.58600000000001</v>
      </c>
      <c r="M17" s="45">
        <v>5.4619999999999997</v>
      </c>
      <c r="N17" s="45">
        <v>3739.8449999999998</v>
      </c>
      <c r="O17" s="45">
        <v>0.17199999999999999</v>
      </c>
      <c r="P17" s="45">
        <v>43.779000000000003</v>
      </c>
      <c r="Q17" s="46">
        <v>254.29499999999999</v>
      </c>
    </row>
    <row r="18" spans="1:17" x14ac:dyDescent="0.3">
      <c r="A18" s="47">
        <v>45856</v>
      </c>
      <c r="B18" s="48" t="s">
        <v>99</v>
      </c>
      <c r="C18" s="48" t="s">
        <v>21</v>
      </c>
      <c r="D18" s="48" t="s">
        <v>19</v>
      </c>
      <c r="E18" s="48" t="str">
        <f t="shared" si="2"/>
        <v>PFOS+Diclownutrients</v>
      </c>
      <c r="F18" s="48">
        <v>0.496</v>
      </c>
      <c r="G18" s="48">
        <v>0.50600000000000001</v>
      </c>
      <c r="H18" s="48">
        <v>0.504</v>
      </c>
      <c r="I18" s="48">
        <f t="shared" si="1"/>
        <v>0.502</v>
      </c>
      <c r="J18" s="48">
        <v>0.17799999999999999</v>
      </c>
      <c r="K18" s="48">
        <v>40.308</v>
      </c>
      <c r="L18" s="48">
        <v>226.274</v>
      </c>
      <c r="M18" s="48">
        <v>0.17299999999999999</v>
      </c>
      <c r="N18" s="48">
        <v>157.792</v>
      </c>
      <c r="O18" s="48">
        <v>0.16500000000000001</v>
      </c>
      <c r="P18" s="48">
        <v>36.598999999999997</v>
      </c>
      <c r="Q18" s="49">
        <v>221.18100000000001</v>
      </c>
    </row>
    <row r="19" spans="1:17" x14ac:dyDescent="0.3">
      <c r="A19" s="50">
        <v>45856</v>
      </c>
      <c r="B19" s="51" t="s">
        <v>99</v>
      </c>
      <c r="C19" s="51" t="s">
        <v>22</v>
      </c>
      <c r="D19" s="51" t="s">
        <v>19</v>
      </c>
      <c r="E19" s="51" t="str">
        <f t="shared" si="2"/>
        <v>PFOS+Dichighnutrients</v>
      </c>
      <c r="F19" s="51">
        <v>0.48199999999999998</v>
      </c>
      <c r="G19" s="51">
        <v>0.49199999999999999</v>
      </c>
      <c r="H19" s="51">
        <v>0.48799999999999999</v>
      </c>
      <c r="I19" s="51">
        <f t="shared" si="1"/>
        <v>0.48733333333333334</v>
      </c>
      <c r="J19" s="51">
        <v>0.20799999999999999</v>
      </c>
      <c r="K19" s="51">
        <v>39.914999999999999</v>
      </c>
      <c r="L19" s="51">
        <v>191.55699999999999</v>
      </c>
      <c r="M19" s="51">
        <v>8.0000000000000002E-3</v>
      </c>
      <c r="N19" s="51">
        <v>47.027000000000001</v>
      </c>
      <c r="O19" s="51">
        <v>0.16700000000000001</v>
      </c>
      <c r="P19" s="51">
        <v>39.131999999999998</v>
      </c>
      <c r="Q19" s="52">
        <v>234.452</v>
      </c>
    </row>
    <row r="20" spans="1:17" x14ac:dyDescent="0.3">
      <c r="A20" s="53">
        <v>45856</v>
      </c>
      <c r="B20" s="54" t="s">
        <v>100</v>
      </c>
      <c r="C20" s="54" t="s">
        <v>21</v>
      </c>
      <c r="D20" s="54" t="s">
        <v>19</v>
      </c>
      <c r="E20" s="54" t="str">
        <f t="shared" si="2"/>
        <v>PFOS+6ppdqlownutrients</v>
      </c>
      <c r="F20" s="54">
        <v>0.51300000000000001</v>
      </c>
      <c r="G20" s="54">
        <v>0.51300000000000001</v>
      </c>
      <c r="H20" s="54">
        <v>0.51300000000000001</v>
      </c>
      <c r="I20" s="54">
        <f t="shared" si="1"/>
        <v>0.51300000000000001</v>
      </c>
      <c r="J20" s="54">
        <v>0.18</v>
      </c>
      <c r="K20" s="54">
        <v>38.832999999999998</v>
      </c>
      <c r="L20" s="54">
        <v>216.10499999999999</v>
      </c>
      <c r="M20" s="54">
        <v>1.4E-2</v>
      </c>
      <c r="N20" s="54">
        <v>51.237000000000002</v>
      </c>
      <c r="O20" s="54">
        <v>0.15</v>
      </c>
      <c r="P20" s="54">
        <v>37.673000000000002</v>
      </c>
      <c r="Q20" s="55">
        <v>250.79900000000001</v>
      </c>
    </row>
    <row r="21" spans="1:17" ht="15" thickBot="1" x14ac:dyDescent="0.35">
      <c r="A21" s="56">
        <v>45856</v>
      </c>
      <c r="B21" s="57" t="s">
        <v>100</v>
      </c>
      <c r="C21" s="57" t="s">
        <v>22</v>
      </c>
      <c r="D21" s="57" t="s">
        <v>19</v>
      </c>
      <c r="E21" s="57" t="str">
        <f t="shared" si="2"/>
        <v>PFOS+6ppdqhighnutrients</v>
      </c>
      <c r="F21" s="57">
        <v>0.53200000000000003</v>
      </c>
      <c r="G21" s="57">
        <v>0.52700000000000002</v>
      </c>
      <c r="H21" s="57">
        <v>0.52500000000000002</v>
      </c>
      <c r="I21" s="57">
        <f t="shared" si="1"/>
        <v>0.52800000000000002</v>
      </c>
      <c r="J21" s="57">
        <v>0.214</v>
      </c>
      <c r="K21" s="57">
        <v>47.826999999999998</v>
      </c>
      <c r="L21" s="57">
        <v>223.209</v>
      </c>
      <c r="M21" s="57">
        <v>2.1000000000000001E-2</v>
      </c>
      <c r="N21" s="57">
        <v>66.286000000000001</v>
      </c>
      <c r="O21" s="57">
        <v>0.17799999999999999</v>
      </c>
      <c r="P21" s="57">
        <v>46.53</v>
      </c>
      <c r="Q21" s="58">
        <v>260.92599999999999</v>
      </c>
    </row>
    <row r="23" spans="1:17" ht="15" thickBot="1" x14ac:dyDescent="0.35"/>
    <row r="24" spans="1:17" x14ac:dyDescent="0.3">
      <c r="E24" s="2" t="str">
        <f>B24&amp;C24</f>
        <v/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24A0-104D-45AC-86DE-B4A2E2B7A074}">
  <dimension ref="A1:AM81"/>
  <sheetViews>
    <sheetView topLeftCell="R1" workbookViewId="0">
      <selection activeCell="X19" sqref="X19"/>
    </sheetView>
  </sheetViews>
  <sheetFormatPr defaultRowHeight="14.4" x14ac:dyDescent="0.3"/>
  <sheetData>
    <row r="1" spans="1:36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101</v>
      </c>
      <c r="H1" s="3" t="s">
        <v>30</v>
      </c>
      <c r="I1" s="60" t="s">
        <v>31</v>
      </c>
      <c r="J1" t="s">
        <v>121</v>
      </c>
      <c r="K1" t="s">
        <v>122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E1" t="s">
        <v>163</v>
      </c>
      <c r="AF1" t="s">
        <v>164</v>
      </c>
      <c r="AG1" t="s">
        <v>165</v>
      </c>
      <c r="AH1" t="s">
        <v>177</v>
      </c>
      <c r="AI1" t="s">
        <v>178</v>
      </c>
      <c r="AJ1" t="s">
        <v>179</v>
      </c>
    </row>
    <row r="2" spans="1:36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3.15</v>
      </c>
      <c r="G2">
        <v>2.17</v>
      </c>
      <c r="H2">
        <v>2.39</v>
      </c>
      <c r="I2" s="7">
        <v>2.98</v>
      </c>
      <c r="J2" t="s">
        <v>28</v>
      </c>
      <c r="K2" s="135">
        <v>0.55208333333333337</v>
      </c>
      <c r="P2">
        <f>AVERAGE(F2:F5)</f>
        <v>2.9425000000000003</v>
      </c>
      <c r="Q2">
        <f t="shared" ref="Q2:S2" si="0">AVERAGE(G2:G5)</f>
        <v>2.17</v>
      </c>
      <c r="R2">
        <f t="shared" si="0"/>
        <v>2.3624999999999998</v>
      </c>
      <c r="S2">
        <f t="shared" si="0"/>
        <v>2.8374999999999999</v>
      </c>
      <c r="T2">
        <f>_xlfn.STDEV.S(F2:F5)</f>
        <v>0.14314910641239309</v>
      </c>
      <c r="U2">
        <f t="shared" ref="U2:V2" si="1">_xlfn.STDEV.S(G2:G5)</f>
        <v>0.13638181696985852</v>
      </c>
      <c r="V2">
        <f t="shared" si="1"/>
        <v>0.22529610146057411</v>
      </c>
      <c r="W2">
        <f>_xlfn.STDEV.S(I2:I5)</f>
        <v>0.24662724910277048</v>
      </c>
      <c r="AE2">
        <f>I2-F2</f>
        <v>-0.16999999999999993</v>
      </c>
      <c r="AF2">
        <f>AVERAGE(AE2:AE5)</f>
        <v>-0.10499999999999998</v>
      </c>
      <c r="AG2">
        <f>_xlfn.STDEV.S(AE2:AE5)</f>
        <v>0.25683976846794321</v>
      </c>
    </row>
    <row r="3" spans="1:36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2.92</v>
      </c>
      <c r="G3">
        <v>2.3199999999999998</v>
      </c>
      <c r="H3">
        <v>2.35</v>
      </c>
      <c r="I3" s="7">
        <v>2.71</v>
      </c>
      <c r="J3" t="s">
        <v>101</v>
      </c>
      <c r="K3" s="135">
        <v>0.55208333333333337</v>
      </c>
      <c r="AE3">
        <f>I3-F3</f>
        <v>-0.20999999999999996</v>
      </c>
    </row>
    <row r="4" spans="1:36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2.87</v>
      </c>
      <c r="G4">
        <v>1.99</v>
      </c>
      <c r="H4">
        <v>2.08</v>
      </c>
      <c r="I4" s="7">
        <v>2.56</v>
      </c>
      <c r="J4" t="s">
        <v>30</v>
      </c>
      <c r="K4" s="135">
        <v>0.55208333333333337</v>
      </c>
      <c r="AE4">
        <f t="shared" ref="AE4:AE67" si="2">I4-F4</f>
        <v>-0.31000000000000005</v>
      </c>
    </row>
    <row r="5" spans="1:36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2.83</v>
      </c>
      <c r="G5" s="9">
        <v>2.2000000000000002</v>
      </c>
      <c r="H5" s="9">
        <v>2.63</v>
      </c>
      <c r="I5" s="10">
        <v>3.1</v>
      </c>
      <c r="J5" t="s">
        <v>31</v>
      </c>
      <c r="K5" s="135">
        <v>0.55208333333333337</v>
      </c>
      <c r="L5" s="135">
        <v>0.57638888888888884</v>
      </c>
      <c r="AE5">
        <f t="shared" si="2"/>
        <v>0.27</v>
      </c>
    </row>
    <row r="6" spans="1:36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2.85</v>
      </c>
      <c r="G6">
        <v>2.48</v>
      </c>
      <c r="H6">
        <v>2.2999999999999998</v>
      </c>
      <c r="I6" s="7">
        <v>2.92</v>
      </c>
      <c r="P6">
        <f>AVERAGE(F6:F9)</f>
        <v>3.1150000000000002</v>
      </c>
      <c r="Q6">
        <f t="shared" ref="Q6:S6" si="3">AVERAGE(G6:G9)</f>
        <v>2.4500000000000002</v>
      </c>
      <c r="R6">
        <f t="shared" si="3"/>
        <v>2.5599999999999996</v>
      </c>
      <c r="S6">
        <f t="shared" si="3"/>
        <v>3.1675</v>
      </c>
      <c r="T6">
        <f>_xlfn.STDEV.S(F6:F9)</f>
        <v>0.18266545011760343</v>
      </c>
      <c r="U6">
        <f t="shared" ref="U6:W6" si="4">_xlfn.STDEV.S(G6:G9)</f>
        <v>0.16512621435334446</v>
      </c>
      <c r="V6">
        <f t="shared" si="4"/>
        <v>0.19882991056008986</v>
      </c>
      <c r="W6">
        <f t="shared" si="4"/>
        <v>0.1656049516167919</v>
      </c>
      <c r="AE6">
        <f t="shared" si="2"/>
        <v>6.999999999999984E-2</v>
      </c>
      <c r="AF6">
        <f t="shared" ref="AF6" si="5">AVERAGE(AE6:AE9)</f>
        <v>5.2499999999999769E-2</v>
      </c>
      <c r="AG6">
        <f t="shared" ref="AG6" si="6">_xlfn.STDEV.S(AE6:AE9)</f>
        <v>5.8523499553598028E-2</v>
      </c>
    </row>
    <row r="7" spans="1:36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3.22</v>
      </c>
      <c r="G7">
        <v>2.35</v>
      </c>
      <c r="H7">
        <v>2.78</v>
      </c>
      <c r="I7" s="7">
        <v>3.26</v>
      </c>
      <c r="AE7">
        <f t="shared" si="2"/>
        <v>3.9999999999999591E-2</v>
      </c>
    </row>
    <row r="8" spans="1:36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3.25</v>
      </c>
      <c r="G8">
        <v>2.67</v>
      </c>
      <c r="H8">
        <v>2.61</v>
      </c>
      <c r="I8" s="7">
        <v>3.23</v>
      </c>
      <c r="AE8">
        <f t="shared" si="2"/>
        <v>-2.0000000000000018E-2</v>
      </c>
    </row>
    <row r="9" spans="1:36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3.14</v>
      </c>
      <c r="G9" s="9">
        <v>2.2999999999999998</v>
      </c>
      <c r="H9" s="9">
        <v>2.5499999999999998</v>
      </c>
      <c r="I9" s="10">
        <v>3.26</v>
      </c>
      <c r="AE9">
        <f t="shared" si="2"/>
        <v>0.11999999999999966</v>
      </c>
    </row>
    <row r="10" spans="1:36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2.97</v>
      </c>
      <c r="G10">
        <v>2.48</v>
      </c>
      <c r="H10">
        <v>5.04</v>
      </c>
      <c r="I10" s="7">
        <v>8.27</v>
      </c>
      <c r="P10">
        <f>AVERAGE(F10:F13)</f>
        <v>2.9299999999999997</v>
      </c>
      <c r="Q10">
        <f t="shared" ref="Q10:S10" si="7">AVERAGE(G10:G13)</f>
        <v>2.3975</v>
      </c>
      <c r="R10">
        <f t="shared" si="7"/>
        <v>4.3375000000000004</v>
      </c>
      <c r="S10">
        <f t="shared" si="7"/>
        <v>7.3075000000000001</v>
      </c>
      <c r="T10">
        <f>_xlfn.STDEV.S(F10:F13)</f>
        <v>8.7559503577091469E-2</v>
      </c>
      <c r="U10">
        <f t="shared" ref="U10:W10" si="8">_xlfn.STDEV.S(G10:G13)</f>
        <v>0.2877933286231647</v>
      </c>
      <c r="V10">
        <f t="shared" si="8"/>
        <v>0.48609841253255159</v>
      </c>
      <c r="W10">
        <f t="shared" si="8"/>
        <v>0.67874271021254162</v>
      </c>
      <c r="AE10">
        <f t="shared" si="2"/>
        <v>5.2999999999999989</v>
      </c>
      <c r="AF10">
        <f t="shared" ref="AF10" si="9">AVERAGE(AE10:AE13)</f>
        <v>4.3774999999999995</v>
      </c>
      <c r="AG10">
        <f>_xlfn.STDEV.S(AE10:AE13)</f>
        <v>0.68182964636826171</v>
      </c>
    </row>
    <row r="11" spans="1:36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2.96</v>
      </c>
      <c r="G11">
        <v>2.1</v>
      </c>
      <c r="H11">
        <v>3.97</v>
      </c>
      <c r="I11" s="7">
        <v>6.73</v>
      </c>
      <c r="AE11">
        <f t="shared" si="2"/>
        <v>3.7700000000000005</v>
      </c>
    </row>
    <row r="12" spans="1:36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2.99</v>
      </c>
      <c r="G12">
        <v>2.76</v>
      </c>
      <c r="H12">
        <v>4.0599999999999996</v>
      </c>
      <c r="I12" s="7">
        <v>6.96</v>
      </c>
      <c r="AE12">
        <f t="shared" si="2"/>
        <v>3.9699999999999998</v>
      </c>
    </row>
    <row r="13" spans="1:36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2.8</v>
      </c>
      <c r="G13" s="9">
        <v>2.25</v>
      </c>
      <c r="H13" s="9">
        <v>4.28</v>
      </c>
      <c r="I13" s="10">
        <v>7.27</v>
      </c>
      <c r="AE13">
        <f t="shared" si="2"/>
        <v>4.47</v>
      </c>
    </row>
    <row r="14" spans="1:36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2.8</v>
      </c>
      <c r="G14">
        <v>1.22</v>
      </c>
      <c r="H14">
        <v>2.54</v>
      </c>
      <c r="I14" s="7">
        <v>4.8099999999999996</v>
      </c>
      <c r="P14">
        <f>AVERAGE(F14:F17)</f>
        <v>2.7774999999999999</v>
      </c>
      <c r="Q14">
        <f t="shared" ref="Q14:S14" si="10">AVERAGE(G14:G17)</f>
        <v>1.8425</v>
      </c>
      <c r="R14">
        <f t="shared" si="10"/>
        <v>2.6774999999999998</v>
      </c>
      <c r="S14">
        <f t="shared" si="10"/>
        <v>4.5125000000000002</v>
      </c>
      <c r="T14">
        <f>_xlfn.STDEV.S(F14:F17)</f>
        <v>0.16459546368799674</v>
      </c>
      <c r="U14">
        <f t="shared" ref="U14:W14" si="11">_xlfn.STDEV.S(G14:G17)</f>
        <v>0.48444985980663313</v>
      </c>
      <c r="V14">
        <f t="shared" si="11"/>
        <v>0.44297291113565929</v>
      </c>
      <c r="W14">
        <f t="shared" si="11"/>
        <v>1.0455740050326421</v>
      </c>
      <c r="AE14">
        <f t="shared" si="2"/>
        <v>2.0099999999999998</v>
      </c>
      <c r="AF14">
        <f t="shared" ref="AF14" si="12">AVERAGE(AE14:AE17)</f>
        <v>1.7349999999999999</v>
      </c>
      <c r="AG14">
        <f t="shared" ref="AG14" si="13">_xlfn.STDEV.S(AE14:AE17)</f>
        <v>1.076738903665446</v>
      </c>
    </row>
    <row r="15" spans="1:36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2.96</v>
      </c>
      <c r="G15">
        <v>1.76</v>
      </c>
      <c r="H15">
        <v>2.21</v>
      </c>
      <c r="I15" s="7">
        <v>3.43</v>
      </c>
      <c r="AE15">
        <f t="shared" si="2"/>
        <v>0.4700000000000002</v>
      </c>
    </row>
    <row r="16" spans="1:36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2.56</v>
      </c>
      <c r="G16">
        <v>2.02</v>
      </c>
      <c r="H16">
        <v>2.69</v>
      </c>
      <c r="I16" s="7">
        <v>3.98</v>
      </c>
      <c r="AE16">
        <f t="shared" si="2"/>
        <v>1.42</v>
      </c>
    </row>
    <row r="17" spans="1:39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2.79</v>
      </c>
      <c r="G17" s="9">
        <v>2.37</v>
      </c>
      <c r="H17" s="9">
        <v>3.27</v>
      </c>
      <c r="I17" s="10">
        <v>5.83</v>
      </c>
      <c r="AE17">
        <f t="shared" si="2"/>
        <v>3.04</v>
      </c>
    </row>
    <row r="18" spans="1:39" x14ac:dyDescent="0.3">
      <c r="A18" s="63" t="s">
        <v>123</v>
      </c>
      <c r="B18" s="64" t="s">
        <v>21</v>
      </c>
      <c r="C18" s="64" t="s">
        <v>15</v>
      </c>
      <c r="D18" s="64" t="str">
        <f t="shared" ref="D18:D49" si="14">A18&amp;B18</f>
        <v>6ppdqlow</v>
      </c>
      <c r="E18" s="64" t="s">
        <v>32</v>
      </c>
      <c r="F18" s="64">
        <v>3.11</v>
      </c>
      <c r="G18" s="64">
        <v>1.56</v>
      </c>
      <c r="H18" s="64">
        <v>1.91</v>
      </c>
      <c r="I18" s="65">
        <v>2.06</v>
      </c>
      <c r="P18">
        <f>AVERAGE(F18:F21)</f>
        <v>3.125</v>
      </c>
      <c r="Q18">
        <f t="shared" ref="Q18:S18" si="15">AVERAGE(G18:G21)</f>
        <v>1.4650000000000001</v>
      </c>
      <c r="R18">
        <f t="shared" si="15"/>
        <v>1.7375</v>
      </c>
      <c r="S18">
        <f t="shared" si="15"/>
        <v>2.4750000000000001</v>
      </c>
      <c r="T18">
        <f>_xlfn.STDEV.S(F18:F21)</f>
        <v>0.22113344387495981</v>
      </c>
      <c r="U18">
        <f t="shared" ref="U18:W18" si="16">_xlfn.STDEV.S(G18:G21)</f>
        <v>0.15631165450257811</v>
      </c>
      <c r="V18">
        <f>_xlfn.STDEV.S(H18:H21)</f>
        <v>0.18300728582946263</v>
      </c>
      <c r="W18">
        <f t="shared" si="16"/>
        <v>0.28442925306655786</v>
      </c>
      <c r="X18">
        <f>((I18-S$6)/S$6)*100</f>
        <v>-34.964483030781373</v>
      </c>
      <c r="Y18">
        <f>AVERAGE(X18:X21)</f>
        <v>-21.862667719021307</v>
      </c>
      <c r="Z18">
        <f>_xlfn.STDEV.S(X18:X21)</f>
        <v>8.9796133564817051</v>
      </c>
      <c r="AA18">
        <f>((I18-$S$2)/$S$2)*100</f>
        <v>-27.400881057268716</v>
      </c>
      <c r="AB18">
        <f>AVERAGE(AA18:AA21)</f>
        <v>-12.775330396475766</v>
      </c>
      <c r="AC18">
        <f>_xlfn.STDEV.S(AA18:AA21)</f>
        <v>10.023938434063709</v>
      </c>
      <c r="AE18">
        <f t="shared" si="2"/>
        <v>-1.0499999999999998</v>
      </c>
      <c r="AF18">
        <f t="shared" ref="AF18" si="17">AVERAGE(AE18:AE21)</f>
        <v>-0.64999999999999991</v>
      </c>
      <c r="AG18">
        <f t="shared" ref="AG18" si="18">_xlfn.STDEV.S(AE18:AE21)</f>
        <v>0.3878143885933063</v>
      </c>
      <c r="AH18">
        <f>((AE18-$AF$6)/$AF$6)*100</f>
        <v>-2100.0000000000086</v>
      </c>
      <c r="AI18">
        <f>AVERAGE(AH18:AH21)</f>
        <v>-1338.0952380952435</v>
      </c>
      <c r="AJ18">
        <f>_xlfn.STDEV.S(AH18:AH21)</f>
        <v>738.69407351106292</v>
      </c>
      <c r="AK18">
        <f>((AE18-$AF$2)/$AF$2)*100</f>
        <v>900</v>
      </c>
      <c r="AL18">
        <f>AVERAGE(AK18:AK21)</f>
        <v>519.04761904761904</v>
      </c>
      <c r="AM18">
        <f>_xlfn.STDEV.S(AK18:AK21)</f>
        <v>369.3470367555301</v>
      </c>
    </row>
    <row r="19" spans="1:39" x14ac:dyDescent="0.3">
      <c r="A19" s="63" t="s">
        <v>123</v>
      </c>
      <c r="B19" s="64" t="s">
        <v>21</v>
      </c>
      <c r="C19" s="64" t="s">
        <v>15</v>
      </c>
      <c r="D19" s="64" t="str">
        <f t="shared" si="14"/>
        <v>6ppdqlow</v>
      </c>
      <c r="E19" s="64" t="s">
        <v>33</v>
      </c>
      <c r="F19" s="64">
        <v>2.87</v>
      </c>
      <c r="G19" s="64">
        <v>1.26</v>
      </c>
      <c r="H19" s="64">
        <v>1.6</v>
      </c>
      <c r="I19" s="65">
        <v>2.66</v>
      </c>
      <c r="X19">
        <f t="shared" ref="X19:X49" si="19">((I19-S$6)/S$6)*100</f>
        <v>-16.022099447513806</v>
      </c>
      <c r="AA19">
        <f t="shared" ref="AA19:AA49" si="20">((I19-$S$2)/$S$2)*100</f>
        <v>-6.2555066079295081</v>
      </c>
      <c r="AE19">
        <f t="shared" si="2"/>
        <v>-0.20999999999999996</v>
      </c>
      <c r="AH19">
        <f t="shared" ref="AH19:AH49" si="21">((AE19-$AF$6)/$AF$6)*100</f>
        <v>-500.00000000000171</v>
      </c>
      <c r="AK19">
        <f t="shared" ref="AK19:AK49" si="22">((AE19-$AF$2)/$AF$2)*100</f>
        <v>100</v>
      </c>
    </row>
    <row r="20" spans="1:39" x14ac:dyDescent="0.3">
      <c r="A20" s="63" t="s">
        <v>123</v>
      </c>
      <c r="B20" s="64" t="s">
        <v>21</v>
      </c>
      <c r="C20" s="64" t="s">
        <v>15</v>
      </c>
      <c r="D20" s="64" t="str">
        <f t="shared" si="14"/>
        <v>6ppdqlow</v>
      </c>
      <c r="E20" s="64" t="s">
        <v>34</v>
      </c>
      <c r="F20" s="64">
        <v>3.41</v>
      </c>
      <c r="G20" s="64">
        <v>1.43</v>
      </c>
      <c r="H20" s="64">
        <v>1.56</v>
      </c>
      <c r="I20" s="65">
        <v>2.52</v>
      </c>
      <c r="X20">
        <f t="shared" si="19"/>
        <v>-20.44198895027624</v>
      </c>
      <c r="AA20">
        <f t="shared" si="20"/>
        <v>-11.189427312775328</v>
      </c>
      <c r="AE20">
        <f t="shared" si="2"/>
        <v>-0.89000000000000012</v>
      </c>
      <c r="AH20">
        <f t="shared" si="21"/>
        <v>-1795.2380952381031</v>
      </c>
      <c r="AK20">
        <f t="shared" si="22"/>
        <v>747.61904761904793</v>
      </c>
    </row>
    <row r="21" spans="1:39" ht="15" thickBot="1" x14ac:dyDescent="0.35">
      <c r="A21" s="136" t="s">
        <v>123</v>
      </c>
      <c r="B21" s="67" t="s">
        <v>21</v>
      </c>
      <c r="C21" s="67" t="s">
        <v>15</v>
      </c>
      <c r="D21" s="67" t="str">
        <f t="shared" si="14"/>
        <v>6ppdqlow</v>
      </c>
      <c r="E21" s="67" t="s">
        <v>35</v>
      </c>
      <c r="F21" s="67">
        <v>3.11</v>
      </c>
      <c r="G21" s="67">
        <v>1.61</v>
      </c>
      <c r="H21" s="67">
        <v>1.88</v>
      </c>
      <c r="I21" s="68">
        <v>2.66</v>
      </c>
      <c r="X21">
        <f t="shared" si="19"/>
        <v>-16.022099447513806</v>
      </c>
      <c r="AA21">
        <f t="shared" si="20"/>
        <v>-6.2555066079295081</v>
      </c>
      <c r="AE21">
        <f t="shared" si="2"/>
        <v>-0.44999999999999973</v>
      </c>
      <c r="AH21">
        <f t="shared" si="21"/>
        <v>-957.14285714286052</v>
      </c>
      <c r="AK21">
        <f t="shared" si="22"/>
        <v>328.57142857142838</v>
      </c>
    </row>
    <row r="22" spans="1:39" x14ac:dyDescent="0.3">
      <c r="A22" s="69" t="s">
        <v>123</v>
      </c>
      <c r="B22" s="15" t="s">
        <v>22</v>
      </c>
      <c r="C22" s="15" t="s">
        <v>15</v>
      </c>
      <c r="D22" s="15" t="str">
        <f t="shared" si="14"/>
        <v>6ppdqhigh</v>
      </c>
      <c r="E22" s="15" t="s">
        <v>32</v>
      </c>
      <c r="F22" s="15">
        <v>2.8</v>
      </c>
      <c r="G22" s="15">
        <v>1.75</v>
      </c>
      <c r="H22" s="15">
        <v>1.55</v>
      </c>
      <c r="I22" s="16">
        <v>1.84</v>
      </c>
      <c r="P22">
        <f>AVERAGE(F22:F25)</f>
        <v>2.8849999999999998</v>
      </c>
      <c r="Q22">
        <f t="shared" ref="Q22:S22" si="23">AVERAGE(G22:G25)</f>
        <v>1.7925</v>
      </c>
      <c r="R22">
        <f t="shared" si="23"/>
        <v>1.7000000000000002</v>
      </c>
      <c r="S22">
        <f t="shared" si="23"/>
        <v>2.0874999999999999</v>
      </c>
      <c r="T22">
        <f>_xlfn.STDEV.S(F22:F25)</f>
        <v>0.12476644848141946</v>
      </c>
      <c r="U22">
        <f t="shared" ref="U22:W22" si="24">_xlfn.STDEV.S(G22:G25)</f>
        <v>5.0579969684978437E-2</v>
      </c>
      <c r="V22">
        <f t="shared" si="24"/>
        <v>0.27067816067548905</v>
      </c>
      <c r="W22">
        <f t="shared" si="24"/>
        <v>0.51487053388853776</v>
      </c>
      <c r="X22">
        <f>((I22-S$6)/S$6)*100</f>
        <v>-41.910023677979474</v>
      </c>
      <c r="Y22">
        <f>AVERAGE(X22:X25)</f>
        <v>-34.096290449881607</v>
      </c>
      <c r="Z22">
        <f>_xlfn.STDEV.S(X22:X25)</f>
        <v>16.254791914397362</v>
      </c>
      <c r="AA22">
        <f t="shared" si="20"/>
        <v>-35.154185022026432</v>
      </c>
      <c r="AB22">
        <f>AVERAGE(AA22:AA25)</f>
        <v>-26.431718061674005</v>
      </c>
      <c r="AC22">
        <f>_xlfn.STDEV.S(AA22:AA25)</f>
        <v>18.145217053340502</v>
      </c>
      <c r="AE22">
        <f t="shared" si="2"/>
        <v>-0.95999999999999974</v>
      </c>
      <c r="AF22">
        <f t="shared" ref="AF22" si="25">AVERAGE(AE22:AE25)</f>
        <v>-0.79749999999999988</v>
      </c>
      <c r="AG22">
        <f t="shared" ref="AG22" si="26">_xlfn.STDEV.S(AE22:AE25)</f>
        <v>0.45028694555064935</v>
      </c>
      <c r="AH22">
        <f t="shared" si="21"/>
        <v>-1928.5714285714362</v>
      </c>
      <c r="AI22">
        <f t="shared" ref="AI22" si="27">AVERAGE(AH22:AH25)</f>
        <v>-1619.0476190476254</v>
      </c>
      <c r="AJ22">
        <f t="shared" ref="AJ22" si="28">_xlfn.STDEV.S(AH22:AH25)</f>
        <v>857.68942009647901</v>
      </c>
      <c r="AK22">
        <f t="shared" si="22"/>
        <v>814.28571428571422</v>
      </c>
      <c r="AL22">
        <f t="shared" ref="AL22" si="29">AVERAGE(AK22:AK25)</f>
        <v>659.52380952380952</v>
      </c>
      <c r="AM22">
        <f t="shared" ref="AM22" si="30">_xlfn.STDEV.S(AK22:AK25)</f>
        <v>428.84471004823746</v>
      </c>
    </row>
    <row r="23" spans="1:39" x14ac:dyDescent="0.3">
      <c r="A23" s="69" t="s">
        <v>123</v>
      </c>
      <c r="B23" s="15" t="s">
        <v>22</v>
      </c>
      <c r="C23" s="15" t="s">
        <v>15</v>
      </c>
      <c r="D23" s="15" t="str">
        <f t="shared" si="14"/>
        <v>6ppdqhigh</v>
      </c>
      <c r="E23" s="15" t="s">
        <v>33</v>
      </c>
      <c r="F23" s="15">
        <v>2.76</v>
      </c>
      <c r="G23" s="15">
        <v>1.85</v>
      </c>
      <c r="H23" s="15">
        <v>1.52</v>
      </c>
      <c r="I23" s="16">
        <v>1.93</v>
      </c>
      <c r="X23">
        <f t="shared" si="19"/>
        <v>-39.068666140489341</v>
      </c>
      <c r="AA23">
        <f t="shared" si="20"/>
        <v>-31.982378854625548</v>
      </c>
      <c r="AE23">
        <f t="shared" si="2"/>
        <v>-0.82999999999999985</v>
      </c>
      <c r="AH23">
        <f t="shared" si="21"/>
        <v>-1680.9523809523878</v>
      </c>
      <c r="AK23">
        <f t="shared" si="22"/>
        <v>690.47619047619048</v>
      </c>
    </row>
    <row r="24" spans="1:39" x14ac:dyDescent="0.3">
      <c r="A24" s="69" t="s">
        <v>123</v>
      </c>
      <c r="B24" s="15" t="s">
        <v>22</v>
      </c>
      <c r="C24" s="15" t="s">
        <v>15</v>
      </c>
      <c r="D24" s="15" t="str">
        <f t="shared" si="14"/>
        <v>6ppdqhigh</v>
      </c>
      <c r="E24" s="15" t="s">
        <v>34</v>
      </c>
      <c r="F24" s="15">
        <v>2.96</v>
      </c>
      <c r="G24" s="15">
        <v>1.82</v>
      </c>
      <c r="H24" s="15">
        <v>1.63</v>
      </c>
      <c r="I24" s="16">
        <v>1.73</v>
      </c>
      <c r="X24">
        <f t="shared" si="19"/>
        <v>-45.382794001578532</v>
      </c>
      <c r="AA24">
        <f t="shared" si="20"/>
        <v>-39.030837004405285</v>
      </c>
      <c r="AE24">
        <f t="shared" si="2"/>
        <v>-1.23</v>
      </c>
      <c r="AH24">
        <f t="shared" si="21"/>
        <v>-2442.8571428571531</v>
      </c>
      <c r="AK24">
        <f t="shared" si="22"/>
        <v>1071.4285714285716</v>
      </c>
    </row>
    <row r="25" spans="1:39" ht="15" thickBot="1" x14ac:dyDescent="0.35">
      <c r="A25" s="137" t="s">
        <v>123</v>
      </c>
      <c r="B25" s="71" t="s">
        <v>22</v>
      </c>
      <c r="C25" s="71" t="s">
        <v>15</v>
      </c>
      <c r="D25" s="71" t="str">
        <f t="shared" si="14"/>
        <v>6ppdqhigh</v>
      </c>
      <c r="E25" s="71" t="s">
        <v>35</v>
      </c>
      <c r="F25" s="71">
        <v>3.02</v>
      </c>
      <c r="G25" s="71">
        <v>1.75</v>
      </c>
      <c r="H25" s="71">
        <v>2.1</v>
      </c>
      <c r="I25" s="72">
        <v>2.85</v>
      </c>
      <c r="X25">
        <f t="shared" si="19"/>
        <v>-10.023677979479082</v>
      </c>
      <c r="AA25">
        <f t="shared" si="20"/>
        <v>0.44052863436123979</v>
      </c>
      <c r="AE25">
        <f t="shared" si="2"/>
        <v>-0.16999999999999993</v>
      </c>
      <c r="AH25">
        <f t="shared" si="21"/>
        <v>-423.80952380952505</v>
      </c>
      <c r="AK25">
        <f t="shared" si="22"/>
        <v>61.904761904761862</v>
      </c>
    </row>
    <row r="26" spans="1:39" x14ac:dyDescent="0.3">
      <c r="A26" s="73" t="s">
        <v>124</v>
      </c>
      <c r="B26" s="18" t="s">
        <v>21</v>
      </c>
      <c r="C26" s="18" t="s">
        <v>15</v>
      </c>
      <c r="D26" s="18" t="str">
        <f t="shared" si="14"/>
        <v>6ppdq+Carblow</v>
      </c>
      <c r="E26" s="18" t="s">
        <v>32</v>
      </c>
      <c r="F26" s="18">
        <v>3.06</v>
      </c>
      <c r="G26" s="18">
        <v>1.79</v>
      </c>
      <c r="H26" s="18">
        <v>1.65</v>
      </c>
      <c r="I26" s="19">
        <v>2.09</v>
      </c>
      <c r="P26">
        <f>AVERAGE(F26:F29)</f>
        <v>3.1625000000000001</v>
      </c>
      <c r="Q26">
        <f t="shared" ref="Q26:S26" si="31">AVERAGE(G26:G29)</f>
        <v>1.9349999999999998</v>
      </c>
      <c r="R26">
        <f t="shared" si="31"/>
        <v>1.9124999999999999</v>
      </c>
      <c r="S26">
        <f t="shared" si="31"/>
        <v>2.6224999999999996</v>
      </c>
      <c r="T26">
        <f>_xlfn.STDEV.S(F26:F29)</f>
        <v>0.2145343795292492</v>
      </c>
      <c r="U26">
        <f t="shared" ref="U26:W26" si="32">_xlfn.STDEV.S(G26:G29)</f>
        <v>0.28641461787648687</v>
      </c>
      <c r="V26">
        <f t="shared" si="32"/>
        <v>0.34062442660502268</v>
      </c>
      <c r="W26">
        <f t="shared" si="32"/>
        <v>0.53337760232940989</v>
      </c>
      <c r="X26">
        <f t="shared" si="19"/>
        <v>-34.017363851618001</v>
      </c>
      <c r="Y26">
        <f>AVERAGE(X26:X29)</f>
        <v>-17.205998421468038</v>
      </c>
      <c r="Z26">
        <f>_xlfn.STDEV.S(X26:X29)</f>
        <v>16.839071896745271</v>
      </c>
      <c r="AA26">
        <f t="shared" si="20"/>
        <v>-26.343612334801765</v>
      </c>
      <c r="AB26">
        <f>AVERAGE(AA26:AA29)</f>
        <v>-7.5770925110132161</v>
      </c>
      <c r="AC26">
        <f>_xlfn.STDEV.S(AA26:AA29)</f>
        <v>18.797448540243405</v>
      </c>
      <c r="AE26">
        <f t="shared" si="2"/>
        <v>-0.9700000000000002</v>
      </c>
      <c r="AF26">
        <f>AVERAGE(AE26:AE29)</f>
        <v>-0.54</v>
      </c>
      <c r="AG26">
        <f t="shared" ref="AG26" si="33">_xlfn.STDEV.S(AE26:AE29)</f>
        <v>0.34660255817482571</v>
      </c>
      <c r="AH26">
        <f t="shared" si="21"/>
        <v>-1947.6190476190559</v>
      </c>
      <c r="AI26">
        <f t="shared" ref="AI26" si="34">AVERAGE(AH26:AH29)</f>
        <v>-1128.5714285714332</v>
      </c>
      <c r="AJ26">
        <f t="shared" ref="AJ26" si="35">_xlfn.STDEV.S(AH26:AH29)</f>
        <v>660.19534890443242</v>
      </c>
      <c r="AK26">
        <f t="shared" si="22"/>
        <v>823.80952380952408</v>
      </c>
      <c r="AL26">
        <f t="shared" ref="AL26" si="36">AVERAGE(AK26:AK29)</f>
        <v>414.28571428571439</v>
      </c>
      <c r="AM26">
        <f t="shared" ref="AM26" si="37">_xlfn.STDEV.S(AK26:AK29)</f>
        <v>330.0976744522149</v>
      </c>
    </row>
    <row r="27" spans="1:39" x14ac:dyDescent="0.3">
      <c r="A27" s="73" t="s">
        <v>124</v>
      </c>
      <c r="B27" s="18" t="s">
        <v>21</v>
      </c>
      <c r="C27" s="18" t="s">
        <v>15</v>
      </c>
      <c r="D27" s="18" t="str">
        <f t="shared" si="14"/>
        <v>6ppdq+Carblow</v>
      </c>
      <c r="E27" s="18" t="s">
        <v>33</v>
      </c>
      <c r="F27" s="18">
        <v>2.91</v>
      </c>
      <c r="G27" s="18">
        <v>1.66</v>
      </c>
      <c r="H27" s="18">
        <v>1.6</v>
      </c>
      <c r="I27" s="19">
        <v>2.2400000000000002</v>
      </c>
      <c r="X27">
        <f t="shared" si="19"/>
        <v>-29.281767955801097</v>
      </c>
      <c r="AA27">
        <f t="shared" si="20"/>
        <v>-21.057268722466951</v>
      </c>
      <c r="AE27">
        <f t="shared" si="2"/>
        <v>-0.66999999999999993</v>
      </c>
      <c r="AH27">
        <f t="shared" si="21"/>
        <v>-1376.1904761904816</v>
      </c>
      <c r="AK27">
        <f t="shared" si="22"/>
        <v>538.09523809523819</v>
      </c>
    </row>
    <row r="28" spans="1:39" x14ac:dyDescent="0.3">
      <c r="A28" s="73" t="s">
        <v>124</v>
      </c>
      <c r="B28" s="18" t="s">
        <v>21</v>
      </c>
      <c r="C28" s="18" t="s">
        <v>15</v>
      </c>
      <c r="D28" s="18" t="str">
        <f t="shared" si="14"/>
        <v>6ppdq+Carblow</v>
      </c>
      <c r="E28" s="18" t="s">
        <v>34</v>
      </c>
      <c r="F28" s="18">
        <v>3.32</v>
      </c>
      <c r="G28" s="18">
        <v>2.3199999999999998</v>
      </c>
      <c r="H28" s="18">
        <v>2.11</v>
      </c>
      <c r="I28" s="19">
        <v>3.03</v>
      </c>
      <c r="X28">
        <f t="shared" si="19"/>
        <v>-4.3409629044988218</v>
      </c>
      <c r="AA28">
        <f t="shared" si="20"/>
        <v>6.7841409691629924</v>
      </c>
      <c r="AE28">
        <f t="shared" si="2"/>
        <v>-0.29000000000000004</v>
      </c>
      <c r="AH28">
        <f t="shared" si="21"/>
        <v>-652.38095238095491</v>
      </c>
      <c r="AK28">
        <f t="shared" si="22"/>
        <v>176.19047619047626</v>
      </c>
    </row>
    <row r="29" spans="1:39" ht="15" thickBot="1" x14ac:dyDescent="0.35">
      <c r="A29" s="138" t="s">
        <v>124</v>
      </c>
      <c r="B29" s="75" t="s">
        <v>21</v>
      </c>
      <c r="C29" s="75" t="s">
        <v>15</v>
      </c>
      <c r="D29" s="75" t="str">
        <f t="shared" si="14"/>
        <v>6ppdq+Carblow</v>
      </c>
      <c r="E29" s="75" t="s">
        <v>35</v>
      </c>
      <c r="F29" s="75">
        <v>3.36</v>
      </c>
      <c r="G29" s="75">
        <v>1.97</v>
      </c>
      <c r="H29" s="75">
        <v>2.29</v>
      </c>
      <c r="I29" s="76">
        <v>3.13</v>
      </c>
      <c r="X29">
        <f t="shared" si="19"/>
        <v>-1.1838989739542254</v>
      </c>
      <c r="AA29">
        <f t="shared" si="20"/>
        <v>10.308370044052863</v>
      </c>
      <c r="AE29">
        <f t="shared" si="2"/>
        <v>-0.22999999999999998</v>
      </c>
      <c r="AH29">
        <f t="shared" si="21"/>
        <v>-538.09523809524001</v>
      </c>
      <c r="AK29">
        <f t="shared" si="22"/>
        <v>119.04761904761907</v>
      </c>
    </row>
    <row r="30" spans="1:39" x14ac:dyDescent="0.3">
      <c r="A30" s="77" t="s">
        <v>124</v>
      </c>
      <c r="B30" s="21" t="s">
        <v>22</v>
      </c>
      <c r="C30" s="21" t="s">
        <v>15</v>
      </c>
      <c r="D30" s="21" t="str">
        <f t="shared" si="14"/>
        <v>6ppdq+Carbhigh</v>
      </c>
      <c r="E30" s="21" t="s">
        <v>32</v>
      </c>
      <c r="F30" s="21">
        <v>3.05</v>
      </c>
      <c r="G30" s="21">
        <v>1.45</v>
      </c>
      <c r="H30" s="21">
        <v>1.73</v>
      </c>
      <c r="I30" s="22">
        <v>2.31</v>
      </c>
      <c r="P30">
        <f>AVERAGE(F30:F33)</f>
        <v>2.95</v>
      </c>
      <c r="Q30">
        <f t="shared" ref="Q30:S30" si="38">AVERAGE(G30:G33)</f>
        <v>1.4974999999999998</v>
      </c>
      <c r="R30">
        <f t="shared" si="38"/>
        <v>1.73</v>
      </c>
      <c r="S30">
        <f t="shared" si="38"/>
        <v>2.3200000000000003</v>
      </c>
      <c r="T30">
        <f>_xlfn.STDEV.S(F30:F33)</f>
        <v>0.23930454794396752</v>
      </c>
      <c r="U30">
        <f t="shared" ref="U30:W30" si="39">_xlfn.STDEV.S(G30:G33)</f>
        <v>0.14268263150549662</v>
      </c>
      <c r="V30">
        <f t="shared" si="39"/>
        <v>6.3770421565696692E-2</v>
      </c>
      <c r="W30">
        <f t="shared" si="39"/>
        <v>0.24152294576982403</v>
      </c>
      <c r="X30">
        <f t="shared" si="19"/>
        <v>-27.071823204419886</v>
      </c>
      <c r="Y30">
        <f>AVERAGE(X30:X33)</f>
        <v>-26.756116811365427</v>
      </c>
      <c r="Z30">
        <f>_xlfn.STDEV.S(X30:X33)</f>
        <v>7.6250338048879014</v>
      </c>
      <c r="AA30">
        <f t="shared" si="20"/>
        <v>-18.590308370044049</v>
      </c>
      <c r="AB30">
        <f>AVERAGE(AA30:AA33)</f>
        <v>-18.237885462555063</v>
      </c>
      <c r="AC30">
        <f>_xlfn.STDEV.S(AA30:AA33)</f>
        <v>8.5118218773506236</v>
      </c>
      <c r="AE30">
        <f t="shared" si="2"/>
        <v>-0.73999999999999977</v>
      </c>
      <c r="AF30">
        <f t="shared" ref="AF30" si="40">AVERAGE(AE30:AE33)</f>
        <v>-0.63</v>
      </c>
      <c r="AG30">
        <f t="shared" ref="AG30" si="41">_xlfn.STDEV.S(AE30:AE33)</f>
        <v>7.7459666924147894E-2</v>
      </c>
      <c r="AH30">
        <f t="shared" si="21"/>
        <v>-1509.5238095238153</v>
      </c>
      <c r="AI30">
        <f t="shared" ref="AI30" si="42">AVERAGE(AH30:AH33)</f>
        <v>-1300.0000000000052</v>
      </c>
      <c r="AJ30">
        <f t="shared" ref="AJ30" si="43">_xlfn.STDEV.S(AH30:AH33)</f>
        <v>147.54222271266389</v>
      </c>
      <c r="AK30">
        <f t="shared" si="22"/>
        <v>604.7619047619047</v>
      </c>
      <c r="AL30">
        <f t="shared" ref="AL30" si="44">AVERAGE(AK30:AK33)</f>
        <v>500.00000000000011</v>
      </c>
      <c r="AM30">
        <f>_xlfn.STDEV.S(AK30:AK33)</f>
        <v>73.771111356331645</v>
      </c>
    </row>
    <row r="31" spans="1:39" x14ac:dyDescent="0.3">
      <c r="A31" s="77" t="s">
        <v>124</v>
      </c>
      <c r="B31" s="21" t="s">
        <v>22</v>
      </c>
      <c r="C31" s="21" t="s">
        <v>15</v>
      </c>
      <c r="D31" s="21" t="str">
        <f t="shared" si="14"/>
        <v>6ppdq+Carbhigh</v>
      </c>
      <c r="E31" s="21" t="s">
        <v>33</v>
      </c>
      <c r="F31" s="21">
        <v>3.18</v>
      </c>
      <c r="G31" s="21">
        <v>1.41</v>
      </c>
      <c r="H31" s="21">
        <v>1.69</v>
      </c>
      <c r="I31" s="22">
        <v>2.58</v>
      </c>
      <c r="X31">
        <f t="shared" si="19"/>
        <v>-18.547750591949487</v>
      </c>
      <c r="AA31">
        <f t="shared" si="20"/>
        <v>-9.0748898678414047</v>
      </c>
      <c r="AE31">
        <f t="shared" si="2"/>
        <v>-0.60000000000000009</v>
      </c>
      <c r="AH31">
        <f t="shared" si="21"/>
        <v>-1242.8571428571481</v>
      </c>
      <c r="AK31">
        <f t="shared" si="22"/>
        <v>471.42857142857162</v>
      </c>
    </row>
    <row r="32" spans="1:39" x14ac:dyDescent="0.3">
      <c r="A32" s="77" t="s">
        <v>124</v>
      </c>
      <c r="B32" s="21" t="s">
        <v>22</v>
      </c>
      <c r="C32" s="21" t="s">
        <v>15</v>
      </c>
      <c r="D32" s="21" t="str">
        <f t="shared" si="14"/>
        <v>6ppdq+Carbhigh</v>
      </c>
      <c r="E32" s="21" t="s">
        <v>34</v>
      </c>
      <c r="F32" s="21">
        <v>2.62</v>
      </c>
      <c r="G32" s="21">
        <v>1.42</v>
      </c>
      <c r="H32" s="21">
        <v>1.68</v>
      </c>
      <c r="I32" s="22">
        <v>2</v>
      </c>
      <c r="X32">
        <f t="shared" si="19"/>
        <v>-36.858721389108126</v>
      </c>
      <c r="AA32">
        <f t="shared" si="20"/>
        <v>-29.515418502202639</v>
      </c>
      <c r="AE32">
        <f t="shared" si="2"/>
        <v>-0.62000000000000011</v>
      </c>
      <c r="AH32">
        <f t="shared" si="21"/>
        <v>-1280.9523809523864</v>
      </c>
      <c r="AK32">
        <f t="shared" si="22"/>
        <v>490.47619047619071</v>
      </c>
    </row>
    <row r="33" spans="1:39" ht="15" thickBot="1" x14ac:dyDescent="0.35">
      <c r="A33" s="139" t="s">
        <v>124</v>
      </c>
      <c r="B33" s="79" t="s">
        <v>22</v>
      </c>
      <c r="C33" s="79" t="s">
        <v>15</v>
      </c>
      <c r="D33" s="79" t="str">
        <f t="shared" si="14"/>
        <v>6ppdq+Carbhigh</v>
      </c>
      <c r="E33" s="79" t="s">
        <v>35</v>
      </c>
      <c r="F33" s="79">
        <v>2.95</v>
      </c>
      <c r="G33" s="79">
        <v>1.71</v>
      </c>
      <c r="H33" s="79">
        <v>1.82</v>
      </c>
      <c r="I33" s="80">
        <v>2.39</v>
      </c>
      <c r="X33">
        <f t="shared" si="19"/>
        <v>-24.546172059984212</v>
      </c>
      <c r="AA33">
        <f t="shared" si="20"/>
        <v>-15.770925110132152</v>
      </c>
      <c r="AE33">
        <f t="shared" si="2"/>
        <v>-0.56000000000000005</v>
      </c>
      <c r="AH33">
        <f t="shared" si="21"/>
        <v>-1166.6666666666715</v>
      </c>
      <c r="AK33">
        <f t="shared" si="22"/>
        <v>433.33333333333348</v>
      </c>
    </row>
    <row r="34" spans="1:39" x14ac:dyDescent="0.3">
      <c r="A34" s="81" t="s">
        <v>125</v>
      </c>
      <c r="B34" s="24" t="s">
        <v>21</v>
      </c>
      <c r="C34" s="24" t="s">
        <v>15</v>
      </c>
      <c r="D34" s="24" t="str">
        <f t="shared" si="14"/>
        <v>6ppdq+Diclow</v>
      </c>
      <c r="E34" s="24" t="s">
        <v>32</v>
      </c>
      <c r="F34" s="24">
        <v>2.87</v>
      </c>
      <c r="G34" s="24">
        <v>1.41</v>
      </c>
      <c r="H34" s="24">
        <v>1.74</v>
      </c>
      <c r="I34" s="25">
        <v>1.82</v>
      </c>
      <c r="P34">
        <f>AVERAGE(F34:F37)</f>
        <v>2.94</v>
      </c>
      <c r="Q34">
        <f t="shared" ref="Q34:S34" si="45">AVERAGE(G34:G37)</f>
        <v>1.635</v>
      </c>
      <c r="R34">
        <f t="shared" si="45"/>
        <v>1.5875000000000001</v>
      </c>
      <c r="S34">
        <f t="shared" si="45"/>
        <v>2.125</v>
      </c>
      <c r="T34">
        <f>_xlfn.STDEV.S(F34:F37)</f>
        <v>7.8740078740118014E-2</v>
      </c>
      <c r="U34">
        <f t="shared" ref="U34:W34" si="46">_xlfn.STDEV.S(G34:G37)</f>
        <v>0.25488559525141125</v>
      </c>
      <c r="V34">
        <f t="shared" si="46"/>
        <v>0.15478479684172261</v>
      </c>
      <c r="W34">
        <f t="shared" si="46"/>
        <v>0.41323923660110951</v>
      </c>
      <c r="X34">
        <f t="shared" si="19"/>
        <v>-42.541436464088392</v>
      </c>
      <c r="Y34">
        <f>AVERAGE(X34:X37)</f>
        <v>-32.912391475927386</v>
      </c>
      <c r="Z34">
        <f>_xlfn.STDEV.S(X34:X37)</f>
        <v>13.046226885591418</v>
      </c>
      <c r="AA34">
        <f t="shared" si="20"/>
        <v>-35.859030837004404</v>
      </c>
      <c r="AB34">
        <f>AVERAGE(AA34:AA37)</f>
        <v>-25.110132158590304</v>
      </c>
      <c r="AC34">
        <f>_xlfn.STDEV.S(AA34:AA37)</f>
        <v>14.563497325149193</v>
      </c>
      <c r="AE34">
        <f t="shared" si="2"/>
        <v>-1.05</v>
      </c>
      <c r="AF34">
        <f t="shared" ref="AF34" si="47">AVERAGE(AE34:AE37)</f>
        <v>-0.81499999999999984</v>
      </c>
      <c r="AG34">
        <f t="shared" ref="AG34" si="48">_xlfn.STDEV.S(AE34:AE37)</f>
        <v>0.44873897386639683</v>
      </c>
      <c r="AH34">
        <f t="shared" si="21"/>
        <v>-2100.0000000000091</v>
      </c>
      <c r="AI34">
        <f t="shared" ref="AI34" si="49">AVERAGE(AH34:AH37)</f>
        <v>-1652.3809523809589</v>
      </c>
      <c r="AJ34">
        <f t="shared" ref="AJ34" si="50">_xlfn.STDEV.S(AH34:AH37)</f>
        <v>854.74090260266439</v>
      </c>
      <c r="AK34">
        <f t="shared" si="22"/>
        <v>900.00000000000023</v>
      </c>
      <c r="AL34">
        <f t="shared" ref="AL34" si="51">AVERAGE(AK34:AK37)</f>
        <v>676.19047619047615</v>
      </c>
      <c r="AM34">
        <f t="shared" ref="AM34" si="52">_xlfn.STDEV.S(AK34:AK37)</f>
        <v>427.37045130133049</v>
      </c>
    </row>
    <row r="35" spans="1:39" x14ac:dyDescent="0.3">
      <c r="A35" s="81" t="s">
        <v>125</v>
      </c>
      <c r="B35" s="24" t="s">
        <v>21</v>
      </c>
      <c r="C35" s="24" t="s">
        <v>15</v>
      </c>
      <c r="D35" s="24" t="str">
        <f t="shared" si="14"/>
        <v>6ppdq+Diclow</v>
      </c>
      <c r="E35" s="24" t="s">
        <v>33</v>
      </c>
      <c r="F35" s="24">
        <v>3.05</v>
      </c>
      <c r="G35" s="24">
        <v>1.43</v>
      </c>
      <c r="H35" s="24">
        <v>1.38</v>
      </c>
      <c r="I35" s="25">
        <v>1.8</v>
      </c>
      <c r="X35">
        <f t="shared" si="19"/>
        <v>-43.172849250197316</v>
      </c>
      <c r="AA35">
        <f t="shared" si="20"/>
        <v>-36.563876651982376</v>
      </c>
      <c r="AE35">
        <f t="shared" si="2"/>
        <v>-1.2499999999999998</v>
      </c>
      <c r="AH35">
        <f t="shared" si="21"/>
        <v>-2480.9523809523907</v>
      </c>
      <c r="AK35">
        <f t="shared" si="22"/>
        <v>1090.4761904761906</v>
      </c>
    </row>
    <row r="36" spans="1:39" x14ac:dyDescent="0.3">
      <c r="A36" s="81" t="s">
        <v>125</v>
      </c>
      <c r="B36" s="24" t="s">
        <v>21</v>
      </c>
      <c r="C36" s="24" t="s">
        <v>15</v>
      </c>
      <c r="D36" s="24" t="str">
        <f t="shared" si="14"/>
        <v>6ppdq+Diclow</v>
      </c>
      <c r="E36" s="24" t="s">
        <v>34</v>
      </c>
      <c r="F36" s="24">
        <v>2.94</v>
      </c>
      <c r="G36" s="24">
        <v>1.78</v>
      </c>
      <c r="H36" s="24">
        <v>1.57</v>
      </c>
      <c r="I36" s="25">
        <v>2.2000000000000002</v>
      </c>
      <c r="X36">
        <f t="shared" si="19"/>
        <v>-30.544593528018936</v>
      </c>
      <c r="AA36">
        <f t="shared" si="20"/>
        <v>-22.466960352422898</v>
      </c>
      <c r="AE36">
        <f t="shared" si="2"/>
        <v>-0.73999999999999977</v>
      </c>
      <c r="AH36">
        <f t="shared" si="21"/>
        <v>-1509.5238095238153</v>
      </c>
      <c r="AK36">
        <f t="shared" si="22"/>
        <v>604.7619047619047</v>
      </c>
    </row>
    <row r="37" spans="1:39" ht="15" thickBot="1" x14ac:dyDescent="0.35">
      <c r="A37" s="140" t="s">
        <v>125</v>
      </c>
      <c r="B37" s="83" t="s">
        <v>21</v>
      </c>
      <c r="C37" s="83" t="s">
        <v>15</v>
      </c>
      <c r="D37" s="83" t="str">
        <f t="shared" si="14"/>
        <v>6ppdq+Diclow</v>
      </c>
      <c r="E37" s="83" t="s">
        <v>35</v>
      </c>
      <c r="F37" s="83">
        <v>2.9</v>
      </c>
      <c r="G37" s="83">
        <v>1.92</v>
      </c>
      <c r="H37" s="83">
        <v>1.66</v>
      </c>
      <c r="I37" s="84">
        <v>2.68</v>
      </c>
      <c r="X37">
        <f t="shared" si="19"/>
        <v>-15.390686661404887</v>
      </c>
      <c r="AA37">
        <f t="shared" si="20"/>
        <v>-5.5506607929515335</v>
      </c>
      <c r="AE37">
        <f t="shared" si="2"/>
        <v>-0.21999999999999975</v>
      </c>
      <c r="AH37">
        <f t="shared" si="21"/>
        <v>-519.0476190476204</v>
      </c>
      <c r="AK37">
        <f t="shared" si="22"/>
        <v>109.52380952380932</v>
      </c>
    </row>
    <row r="38" spans="1:39" x14ac:dyDescent="0.3">
      <c r="A38" s="85" t="s">
        <v>125</v>
      </c>
      <c r="B38" s="27" t="s">
        <v>22</v>
      </c>
      <c r="C38" s="27" t="s">
        <v>15</v>
      </c>
      <c r="D38" s="27" t="str">
        <f t="shared" si="14"/>
        <v>6ppdq+Dichigh</v>
      </c>
      <c r="E38" s="27" t="s">
        <v>32</v>
      </c>
      <c r="F38" s="27">
        <v>3.23</v>
      </c>
      <c r="G38" s="27">
        <v>1.74</v>
      </c>
      <c r="H38" s="27">
        <v>1.84</v>
      </c>
      <c r="I38" s="28">
        <v>2.15</v>
      </c>
      <c r="P38">
        <f>AVERAGE(F38:F41)</f>
        <v>2.88</v>
      </c>
      <c r="Q38">
        <f t="shared" ref="Q38:S38" si="53">AVERAGE(G38:G41)</f>
        <v>1.7524999999999999</v>
      </c>
      <c r="R38">
        <f t="shared" si="53"/>
        <v>1.8174999999999999</v>
      </c>
      <c r="S38">
        <f t="shared" si="53"/>
        <v>2.39</v>
      </c>
      <c r="T38">
        <f>_xlfn.STDEV.S(F38:F41)</f>
        <v>0.24644133852366021</v>
      </c>
      <c r="U38">
        <f t="shared" ref="U38:W38" si="54">_xlfn.STDEV.S(G38:G41)</f>
        <v>5.6199051000291274E-2</v>
      </c>
      <c r="V38">
        <f t="shared" si="54"/>
        <v>3.862210075418826E-2</v>
      </c>
      <c r="W38">
        <f t="shared" si="54"/>
        <v>0.37532208390483285</v>
      </c>
      <c r="X38">
        <f t="shared" si="19"/>
        <v>-32.123125493291241</v>
      </c>
      <c r="Y38">
        <f>AVERAGE(X38:X41)</f>
        <v>-24.546172059984215</v>
      </c>
      <c r="Z38">
        <f>_xlfn.STDEV.S(X38:X41)</f>
        <v>11.84915813432781</v>
      </c>
      <c r="AA38">
        <f t="shared" si="20"/>
        <v>-24.229074889867842</v>
      </c>
      <c r="AB38">
        <f>AVERAGE(AA38:AA41)</f>
        <v>-15.770925110132159</v>
      </c>
      <c r="AC38">
        <f>_xlfn.STDEV.S(AA38:AA41)</f>
        <v>13.22721000545668</v>
      </c>
      <c r="AE38">
        <f t="shared" si="2"/>
        <v>-1.08</v>
      </c>
      <c r="AF38">
        <f t="shared" ref="AF38" si="55">AVERAGE(AE38:AE41)</f>
        <v>-0.49000000000000021</v>
      </c>
      <c r="AG38">
        <f>_xlfn.STDEV.S(AE38:AE41)</f>
        <v>0.47222875812470366</v>
      </c>
      <c r="AH38">
        <f t="shared" si="21"/>
        <v>-2157.142857142866</v>
      </c>
      <c r="AI38">
        <f t="shared" ref="AI38" si="56">AVERAGE(AH38:AH41)</f>
        <v>-1033.3333333333378</v>
      </c>
      <c r="AJ38">
        <f t="shared" ref="AJ38" si="57">_xlfn.STDEV.S(AH38:AH41)</f>
        <v>899.48334880896334</v>
      </c>
      <c r="AK38">
        <f t="shared" si="22"/>
        <v>928.57142857142878</v>
      </c>
      <c r="AL38">
        <f t="shared" ref="AL38" si="58">AVERAGE(AK38:AK41)</f>
        <v>366.66666666666691</v>
      </c>
      <c r="AM38">
        <f t="shared" ref="AM38" si="59">_xlfn.STDEV.S(AK38:AK41)</f>
        <v>449.74167440447985</v>
      </c>
    </row>
    <row r="39" spans="1:39" x14ac:dyDescent="0.3">
      <c r="A39" s="85" t="s">
        <v>125</v>
      </c>
      <c r="B39" s="27" t="s">
        <v>22</v>
      </c>
      <c r="C39" s="27" t="s">
        <v>15</v>
      </c>
      <c r="D39" s="27" t="str">
        <f t="shared" si="14"/>
        <v>6ppdq+Dichigh</v>
      </c>
      <c r="E39" s="27" t="s">
        <v>33</v>
      </c>
      <c r="F39" s="27">
        <v>2.68</v>
      </c>
      <c r="G39" s="27">
        <v>1.68</v>
      </c>
      <c r="H39" s="27">
        <v>1.83</v>
      </c>
      <c r="I39" s="28">
        <v>2.0699999999999998</v>
      </c>
      <c r="X39">
        <f t="shared" si="19"/>
        <v>-34.648776637726918</v>
      </c>
      <c r="AA39">
        <f t="shared" si="20"/>
        <v>-27.048458149779741</v>
      </c>
      <c r="AE39">
        <f t="shared" si="2"/>
        <v>-0.61000000000000032</v>
      </c>
      <c r="AH39">
        <f t="shared" si="21"/>
        <v>-1261.9047619047676</v>
      </c>
      <c r="AK39">
        <f t="shared" si="22"/>
        <v>480.95238095238136</v>
      </c>
    </row>
    <row r="40" spans="1:39" x14ac:dyDescent="0.3">
      <c r="A40" s="85" t="s">
        <v>125</v>
      </c>
      <c r="B40" s="27" t="s">
        <v>22</v>
      </c>
      <c r="C40" s="27" t="s">
        <v>15</v>
      </c>
      <c r="D40" s="27" t="str">
        <f t="shared" si="14"/>
        <v>6ppdq+Dichigh</v>
      </c>
      <c r="E40" s="27" t="s">
        <v>34</v>
      </c>
      <c r="F40" s="27">
        <v>2.74</v>
      </c>
      <c r="G40" s="27">
        <v>1.78</v>
      </c>
      <c r="H40" s="27">
        <v>1.84</v>
      </c>
      <c r="I40" s="28">
        <v>2.44</v>
      </c>
      <c r="X40">
        <f t="shared" si="19"/>
        <v>-22.967640094711918</v>
      </c>
      <c r="AA40">
        <f t="shared" si="20"/>
        <v>-14.008810572687224</v>
      </c>
      <c r="AE40">
        <f t="shared" si="2"/>
        <v>-0.30000000000000027</v>
      </c>
      <c r="AH40">
        <f t="shared" si="21"/>
        <v>-671.42857142857451</v>
      </c>
      <c r="AK40">
        <f t="shared" si="22"/>
        <v>185.71428571428601</v>
      </c>
    </row>
    <row r="41" spans="1:39" ht="15" thickBot="1" x14ac:dyDescent="0.35">
      <c r="A41" s="141" t="s">
        <v>125</v>
      </c>
      <c r="B41" s="87" t="s">
        <v>22</v>
      </c>
      <c r="C41" s="87" t="s">
        <v>15</v>
      </c>
      <c r="D41" s="87" t="str">
        <f t="shared" si="14"/>
        <v>6ppdq+Dichigh</v>
      </c>
      <c r="E41" s="87" t="s">
        <v>35</v>
      </c>
      <c r="F41" s="87">
        <v>2.87</v>
      </c>
      <c r="G41" s="87">
        <v>1.81</v>
      </c>
      <c r="H41" s="87">
        <v>1.76</v>
      </c>
      <c r="I41" s="88">
        <v>2.9</v>
      </c>
      <c r="X41">
        <f t="shared" si="19"/>
        <v>-8.4451460142067898</v>
      </c>
      <c r="AA41">
        <f t="shared" si="20"/>
        <v>2.2026431718061676</v>
      </c>
      <c r="AE41">
        <f t="shared" si="2"/>
        <v>2.9999999999999805E-2</v>
      </c>
      <c r="AH41">
        <f t="shared" si="21"/>
        <v>-42.857142857142975</v>
      </c>
      <c r="AK41">
        <f t="shared" si="22"/>
        <v>-128.57142857142838</v>
      </c>
    </row>
    <row r="42" spans="1:39" x14ac:dyDescent="0.3">
      <c r="A42" s="89" t="s">
        <v>126</v>
      </c>
      <c r="B42" s="30" t="s">
        <v>21</v>
      </c>
      <c r="C42" s="30" t="s">
        <v>15</v>
      </c>
      <c r="D42" s="30" t="str">
        <f t="shared" si="14"/>
        <v>6ppdq+PFOSlow</v>
      </c>
      <c r="E42" s="30" t="s">
        <v>32</v>
      </c>
      <c r="F42" s="30">
        <v>3.33</v>
      </c>
      <c r="G42" s="30">
        <v>1.86</v>
      </c>
      <c r="H42" s="30">
        <v>1.76</v>
      </c>
      <c r="I42" s="31">
        <v>2.14</v>
      </c>
      <c r="P42">
        <f>AVERAGE(F42:F45)</f>
        <v>3.085</v>
      </c>
      <c r="Q42">
        <f t="shared" ref="Q42:S42" si="60">AVERAGE(G42:G45)</f>
        <v>2.0299999999999998</v>
      </c>
      <c r="R42">
        <f t="shared" si="60"/>
        <v>1.7225000000000001</v>
      </c>
      <c r="S42">
        <f t="shared" si="60"/>
        <v>2.3875000000000002</v>
      </c>
      <c r="T42">
        <f>_xlfn.STDEV.S(F42:F45)</f>
        <v>0.20207259421636911</v>
      </c>
      <c r="U42">
        <f t="shared" ref="U42:W42" si="61">_xlfn.STDEV.S(G42:G45)</f>
        <v>0.14899664425751338</v>
      </c>
      <c r="V42">
        <f t="shared" si="61"/>
        <v>0.11086778913041728</v>
      </c>
      <c r="W42">
        <f t="shared" si="61"/>
        <v>0.2475715384826509</v>
      </c>
      <c r="X42">
        <f t="shared" si="19"/>
        <v>-32.438831886345696</v>
      </c>
      <c r="Y42">
        <f>AVERAGE(X42:X45)</f>
        <v>-24.625098658247829</v>
      </c>
      <c r="Z42">
        <f>_xlfn.STDEV.S(X42:X45)</f>
        <v>7.8159917437300903</v>
      </c>
      <c r="AA42">
        <f t="shared" si="20"/>
        <v>-24.581497797356821</v>
      </c>
      <c r="AB42">
        <f>AVERAGE(AA42:AA45)</f>
        <v>-15.859030837004401</v>
      </c>
      <c r="AC42">
        <f>_xlfn.STDEV.S(AA42:AA45)</f>
        <v>8.7249881403577394</v>
      </c>
      <c r="AE42">
        <f t="shared" si="2"/>
        <v>-1.19</v>
      </c>
      <c r="AF42">
        <f t="shared" ref="AF42" si="62">AVERAGE(AE42:AE45)</f>
        <v>-0.6974999999999999</v>
      </c>
      <c r="AG42">
        <f t="shared" ref="AG42" si="63">_xlfn.STDEV.S(AE42:AE45)</f>
        <v>0.44025560757360049</v>
      </c>
      <c r="AH42">
        <f t="shared" si="21"/>
        <v>-2366.6666666666765</v>
      </c>
      <c r="AI42">
        <f t="shared" ref="AI42" si="64">AVERAGE(AH42:AH45)</f>
        <v>-1428.5714285714344</v>
      </c>
      <c r="AJ42">
        <f t="shared" ref="AJ42" si="65">_xlfn.STDEV.S(AH42:AH45)</f>
        <v>838.58210966400418</v>
      </c>
      <c r="AK42">
        <f t="shared" si="22"/>
        <v>1033.3333333333335</v>
      </c>
      <c r="AL42">
        <f t="shared" ref="AL42" si="66">AVERAGE(AK42:AK45)</f>
        <v>564.28571428571422</v>
      </c>
      <c r="AM42">
        <f t="shared" ref="AM42" si="67">_xlfn.STDEV.S(AK42:AK45)</f>
        <v>419.29105483200061</v>
      </c>
    </row>
    <row r="43" spans="1:39" x14ac:dyDescent="0.3">
      <c r="A43" s="89" t="s">
        <v>126</v>
      </c>
      <c r="B43" s="30" t="s">
        <v>21</v>
      </c>
      <c r="C43" s="30" t="s">
        <v>15</v>
      </c>
      <c r="D43" s="30" t="str">
        <f t="shared" si="14"/>
        <v>6ppdq+PFOSlow</v>
      </c>
      <c r="E43" s="30" t="s">
        <v>33</v>
      </c>
      <c r="F43" s="30">
        <v>3.12</v>
      </c>
      <c r="G43" s="30">
        <v>2.16</v>
      </c>
      <c r="H43" s="30">
        <v>1.61</v>
      </c>
      <c r="I43" s="31">
        <v>2.41</v>
      </c>
      <c r="X43">
        <f t="shared" si="19"/>
        <v>-23.914759273875291</v>
      </c>
      <c r="AA43">
        <f t="shared" si="20"/>
        <v>-15.066079295154179</v>
      </c>
      <c r="AE43">
        <f t="shared" si="2"/>
        <v>-0.71</v>
      </c>
      <c r="AH43">
        <f t="shared" si="21"/>
        <v>-1452.3809523809582</v>
      </c>
      <c r="AK43">
        <f t="shared" si="22"/>
        <v>576.19047619047626</v>
      </c>
    </row>
    <row r="44" spans="1:39" x14ac:dyDescent="0.3">
      <c r="A44" s="89" t="s">
        <v>126</v>
      </c>
      <c r="B44" s="30" t="s">
        <v>21</v>
      </c>
      <c r="C44" s="30" t="s">
        <v>15</v>
      </c>
      <c r="D44" s="30" t="str">
        <f t="shared" si="14"/>
        <v>6ppdq+PFOSlow</v>
      </c>
      <c r="E44" s="30" t="s">
        <v>34</v>
      </c>
      <c r="F44" s="30">
        <v>2.84</v>
      </c>
      <c r="G44" s="30">
        <v>2.15</v>
      </c>
      <c r="H44" s="30">
        <v>1.86</v>
      </c>
      <c r="I44" s="31">
        <v>2.72</v>
      </c>
      <c r="X44">
        <f t="shared" si="19"/>
        <v>-14.12786108918705</v>
      </c>
      <c r="AA44">
        <f t="shared" si="20"/>
        <v>-4.1409691629955852</v>
      </c>
      <c r="AE44">
        <f t="shared" si="2"/>
        <v>-0.11999999999999966</v>
      </c>
      <c r="AH44">
        <f t="shared" si="21"/>
        <v>-328.5714285714289</v>
      </c>
      <c r="AK44">
        <f t="shared" si="22"/>
        <v>14.285714285713983</v>
      </c>
    </row>
    <row r="45" spans="1:39" ht="15" thickBot="1" x14ac:dyDescent="0.35">
      <c r="A45" s="142" t="s">
        <v>126</v>
      </c>
      <c r="B45" s="91" t="s">
        <v>21</v>
      </c>
      <c r="C45" s="91" t="s">
        <v>15</v>
      </c>
      <c r="D45" s="91" t="str">
        <f t="shared" si="14"/>
        <v>6ppdq+PFOSlow</v>
      </c>
      <c r="E45" s="91" t="s">
        <v>35</v>
      </c>
      <c r="F45" s="91">
        <v>3.05</v>
      </c>
      <c r="G45" s="91">
        <v>1.95</v>
      </c>
      <c r="H45" s="91">
        <v>1.66</v>
      </c>
      <c r="I45" s="92">
        <v>2.2799999999999998</v>
      </c>
      <c r="X45">
        <f t="shared" si="19"/>
        <v>-28.018942383583273</v>
      </c>
      <c r="AA45">
        <f t="shared" si="20"/>
        <v>-19.647577092511018</v>
      </c>
      <c r="AE45">
        <f t="shared" si="2"/>
        <v>-0.77</v>
      </c>
      <c r="AH45">
        <f t="shared" si="21"/>
        <v>-1566.6666666666731</v>
      </c>
      <c r="AK45">
        <f t="shared" si="22"/>
        <v>633.33333333333348</v>
      </c>
    </row>
    <row r="46" spans="1:39" x14ac:dyDescent="0.3">
      <c r="A46" s="93" t="s">
        <v>126</v>
      </c>
      <c r="B46" s="94" t="s">
        <v>22</v>
      </c>
      <c r="C46" s="94" t="s">
        <v>15</v>
      </c>
      <c r="D46" s="94" t="str">
        <f t="shared" si="14"/>
        <v>6ppdq+PFOShigh</v>
      </c>
      <c r="E46" s="94" t="s">
        <v>32</v>
      </c>
      <c r="F46" s="94">
        <v>2.87</v>
      </c>
      <c r="G46" s="94">
        <v>1.74</v>
      </c>
      <c r="H46" s="94">
        <v>1.57</v>
      </c>
      <c r="I46" s="95">
        <v>1.85</v>
      </c>
      <c r="P46">
        <f>AVERAGE(F46:F49)</f>
        <v>3.0050000000000003</v>
      </c>
      <c r="Q46">
        <f t="shared" ref="Q46:S46" si="68">AVERAGE(G46:G49)</f>
        <v>1.9424999999999999</v>
      </c>
      <c r="R46">
        <f t="shared" si="68"/>
        <v>1.6274999999999999</v>
      </c>
      <c r="S46">
        <f t="shared" si="68"/>
        <v>1.98</v>
      </c>
      <c r="T46">
        <f>_xlfn.STDEV.S(F46:F49)</f>
        <v>0.10630145812734636</v>
      </c>
      <c r="U46">
        <f t="shared" ref="U46:W46" si="69">_xlfn.STDEV.S(G46:G49)</f>
        <v>0.14361406616345063</v>
      </c>
      <c r="V46">
        <f t="shared" si="69"/>
        <v>0.17632829230349462</v>
      </c>
      <c r="W46">
        <f t="shared" si="69"/>
        <v>0.3219730837611533</v>
      </c>
      <c r="X46">
        <f t="shared" si="19"/>
        <v>-41.594317284925012</v>
      </c>
      <c r="Y46">
        <f>AVERAGE(X46:X49)</f>
        <v>-37.490134175217051</v>
      </c>
      <c r="Z46">
        <f>_xlfn.STDEV.S(X46:X49)</f>
        <v>10.164896093485478</v>
      </c>
      <c r="AA46">
        <f t="shared" si="20"/>
        <v>-34.801762114537439</v>
      </c>
      <c r="AB46">
        <f>AVERAGE(AA46:AA49)</f>
        <v>-30.220264317180614</v>
      </c>
      <c r="AC46">
        <f>_xlfn.STDEV.S(AA46:AA49)</f>
        <v>11.347069031230079</v>
      </c>
      <c r="AE46">
        <f t="shared" si="2"/>
        <v>-1.02</v>
      </c>
      <c r="AF46">
        <f t="shared" ref="AF46" si="70">AVERAGE(AE46:AE49)</f>
        <v>-1.0249999999999999</v>
      </c>
      <c r="AG46">
        <f t="shared" ref="AG46" si="71">_xlfn.STDEV.S(AE46:AE49)</f>
        <v>0.36646964403617382</v>
      </c>
      <c r="AH46">
        <f t="shared" si="21"/>
        <v>-2042.8571428571515</v>
      </c>
      <c r="AI46">
        <f t="shared" ref="AI46" si="72">AVERAGE(AH46:AH49)</f>
        <v>-2052.3809523809605</v>
      </c>
      <c r="AJ46">
        <f t="shared" ref="AJ46" si="73">_xlfn.STDEV.S(AH46:AH49)</f>
        <v>698.03741721176345</v>
      </c>
      <c r="AK46">
        <f t="shared" si="22"/>
        <v>871.42857142857156</v>
      </c>
      <c r="AL46">
        <f t="shared" ref="AL46" si="74">AVERAGE(AK46:AK49)</f>
        <v>876.19047619047637</v>
      </c>
      <c r="AM46">
        <f t="shared" ref="AM46" si="75">_xlfn.STDEV.S(AK46:AK49)</f>
        <v>349.01870860587974</v>
      </c>
    </row>
    <row r="47" spans="1:39" x14ac:dyDescent="0.3">
      <c r="A47" s="93" t="s">
        <v>126</v>
      </c>
      <c r="B47" s="94" t="s">
        <v>22</v>
      </c>
      <c r="C47" s="94" t="s">
        <v>15</v>
      </c>
      <c r="D47" s="94" t="str">
        <f t="shared" si="14"/>
        <v>6ppdq+PFOShigh</v>
      </c>
      <c r="E47" s="94" t="s">
        <v>33</v>
      </c>
      <c r="F47" s="94">
        <v>3.09</v>
      </c>
      <c r="G47" s="94">
        <v>1.95</v>
      </c>
      <c r="H47" s="94">
        <v>1.47</v>
      </c>
      <c r="I47" s="95">
        <v>1.77</v>
      </c>
      <c r="X47">
        <f t="shared" si="19"/>
        <v>-44.119968429360696</v>
      </c>
      <c r="AA47">
        <f t="shared" si="20"/>
        <v>-37.621145374449341</v>
      </c>
      <c r="AE47">
        <f t="shared" si="2"/>
        <v>-1.3199999999999998</v>
      </c>
      <c r="AH47">
        <f t="shared" si="21"/>
        <v>-2614.2857142857247</v>
      </c>
      <c r="AK47">
        <f t="shared" si="22"/>
        <v>1157.1428571428571</v>
      </c>
    </row>
    <row r="48" spans="1:39" x14ac:dyDescent="0.3">
      <c r="A48" s="93" t="s">
        <v>126</v>
      </c>
      <c r="B48" s="94" t="s">
        <v>22</v>
      </c>
      <c r="C48" s="94" t="s">
        <v>15</v>
      </c>
      <c r="D48" s="94" t="str">
        <f t="shared" si="14"/>
        <v>6ppdq+PFOShigh</v>
      </c>
      <c r="E48" s="94" t="s">
        <v>34</v>
      </c>
      <c r="F48" s="94">
        <v>3.09</v>
      </c>
      <c r="G48" s="94">
        <v>2.0699999999999998</v>
      </c>
      <c r="H48" s="94">
        <v>1.88</v>
      </c>
      <c r="I48" s="95">
        <v>1.84</v>
      </c>
      <c r="X48">
        <f t="shared" si="19"/>
        <v>-41.910023677979474</v>
      </c>
      <c r="AA48">
        <f t="shared" si="20"/>
        <v>-35.154185022026432</v>
      </c>
      <c r="AE48">
        <f t="shared" si="2"/>
        <v>-1.2499999999999998</v>
      </c>
      <c r="AH48">
        <f t="shared" si="21"/>
        <v>-2480.9523809523907</v>
      </c>
      <c r="AK48">
        <f t="shared" si="22"/>
        <v>1090.4761904761906</v>
      </c>
    </row>
    <row r="49" spans="1:39" ht="15" thickBot="1" x14ac:dyDescent="0.35">
      <c r="A49" s="143" t="s">
        <v>126</v>
      </c>
      <c r="B49" s="33" t="s">
        <v>22</v>
      </c>
      <c r="C49" s="33" t="s">
        <v>15</v>
      </c>
      <c r="D49" s="33" t="str">
        <f t="shared" si="14"/>
        <v>6ppdq+PFOShigh</v>
      </c>
      <c r="E49" s="33" t="s">
        <v>35</v>
      </c>
      <c r="F49" s="33">
        <v>2.97</v>
      </c>
      <c r="G49" s="33">
        <v>2.0099999999999998</v>
      </c>
      <c r="H49" s="33">
        <v>1.59</v>
      </c>
      <c r="I49" s="34">
        <v>2.46</v>
      </c>
      <c r="X49">
        <f t="shared" si="19"/>
        <v>-22.336227308603</v>
      </c>
      <c r="AA49">
        <f t="shared" si="20"/>
        <v>-13.303964757709249</v>
      </c>
      <c r="AE49">
        <f t="shared" si="2"/>
        <v>-0.51000000000000023</v>
      </c>
      <c r="AH49">
        <f t="shared" si="21"/>
        <v>-1071.4285714285761</v>
      </c>
      <c r="AK49">
        <f t="shared" si="22"/>
        <v>385.71428571428601</v>
      </c>
    </row>
    <row r="50" spans="1:39" x14ac:dyDescent="0.3">
      <c r="A50" s="97" t="s">
        <v>123</v>
      </c>
      <c r="B50" s="98" t="s">
        <v>21</v>
      </c>
      <c r="C50" s="98" t="s">
        <v>19</v>
      </c>
      <c r="D50" s="98" t="str">
        <f>A50&amp;B50&amp;C50</f>
        <v>6ppdqlownutrients</v>
      </c>
      <c r="E50" s="98" t="s">
        <v>32</v>
      </c>
      <c r="F50" s="98">
        <v>2.75</v>
      </c>
      <c r="G50" s="98">
        <v>1.76</v>
      </c>
      <c r="H50" s="98">
        <v>3</v>
      </c>
      <c r="I50" s="99">
        <v>4.54</v>
      </c>
      <c r="P50">
        <f>AVERAGE(F50:F53)</f>
        <v>2.8374999999999999</v>
      </c>
      <c r="Q50">
        <f t="shared" ref="Q50:S50" si="76">AVERAGE(G50:G53)</f>
        <v>2.0274999999999999</v>
      </c>
      <c r="R50">
        <f t="shared" si="76"/>
        <v>3.3174999999999999</v>
      </c>
      <c r="S50">
        <f t="shared" si="76"/>
        <v>5.1224999999999996</v>
      </c>
      <c r="T50">
        <f>_xlfn.STDEV.S(F50:F53)</f>
        <v>6.0759087111860635E-2</v>
      </c>
      <c r="U50">
        <f t="shared" ref="U50:W50" si="77">_xlfn.STDEV.S(G50:G53)</f>
        <v>0.19889276842895359</v>
      </c>
      <c r="V50">
        <f t="shared" si="77"/>
        <v>0.47563115961845842</v>
      </c>
      <c r="W50">
        <f t="shared" si="77"/>
        <v>0.8915295844782708</v>
      </c>
      <c r="X50">
        <f>((I50-$S$14)/$S$14)*100</f>
        <v>0.6094182825484733</v>
      </c>
      <c r="Y50">
        <f>AVERAGE(X50:X53)</f>
        <v>13.518005540166195</v>
      </c>
      <c r="Z50">
        <f>_xlfn.STDEV.S(X50:X53)</f>
        <v>19.756888298687461</v>
      </c>
      <c r="AA50">
        <f>((I50-$S$10)/$S$10)*100</f>
        <v>-37.872049264454326</v>
      </c>
      <c r="AB50">
        <f>AVERAGE(AA50:AA53)</f>
        <v>-29.900786862812179</v>
      </c>
      <c r="AC50">
        <f>_xlfn.STDEV.S(AA50:AA53)</f>
        <v>12.200199582323254</v>
      </c>
      <c r="AE50">
        <f t="shared" si="2"/>
        <v>1.79</v>
      </c>
      <c r="AF50">
        <f t="shared" ref="AF50" si="78">AVERAGE(AE50:AE53)</f>
        <v>2.2850000000000001</v>
      </c>
      <c r="AG50">
        <f t="shared" ref="AG50" si="79">_xlfn.STDEV.S(AE50:AE53)</f>
        <v>0.85332682289182982</v>
      </c>
      <c r="AH50">
        <f>((AE50-AF14)/$AF$14)*100</f>
        <v>3.170028818443813</v>
      </c>
      <c r="AI50">
        <f t="shared" ref="AI50" si="80">AVERAGE(AH50:AH53)</f>
        <v>106.70028818443805</v>
      </c>
      <c r="AJ50">
        <f t="shared" ref="AJ50" si="81">_xlfn.STDEV.S(AH50:AH53)</f>
        <v>82.58931426949151</v>
      </c>
      <c r="AK50">
        <f>((AE50-$AF$10)/$AF$10)*100</f>
        <v>-59.109080525414051</v>
      </c>
      <c r="AL50">
        <f t="shared" ref="AL50" si="82">AVERAGE(AK50:AK53)</f>
        <v>-47.80125642490006</v>
      </c>
      <c r="AM50">
        <f t="shared" ref="AM50" si="83">_xlfn.STDEV.S(AK50:AK53)</f>
        <v>19.493473966689468</v>
      </c>
    </row>
    <row r="51" spans="1:39" x14ac:dyDescent="0.3">
      <c r="A51" s="97" t="s">
        <v>123</v>
      </c>
      <c r="B51" s="98" t="s">
        <v>21</v>
      </c>
      <c r="C51" s="98" t="s">
        <v>19</v>
      </c>
      <c r="D51" s="98" t="str">
        <f t="shared" ref="D51:D81" si="84">A51&amp;B51&amp;C51</f>
        <v>6ppdqlownutrients</v>
      </c>
      <c r="E51" s="98" t="s">
        <v>33</v>
      </c>
      <c r="F51" s="98">
        <v>2.86</v>
      </c>
      <c r="G51" s="98">
        <v>2.04</v>
      </c>
      <c r="H51" s="98">
        <v>3.63</v>
      </c>
      <c r="I51" s="99">
        <v>5.46</v>
      </c>
      <c r="X51">
        <f t="shared" ref="X51:X81" si="85">((I51-$S$14)/$S$14)*100</f>
        <v>20.997229916897499</v>
      </c>
      <c r="AA51">
        <f t="shared" ref="AA51:AA81" si="86">((I51-$S$10)/$S$10)*100</f>
        <v>-25.282244269586041</v>
      </c>
      <c r="AE51">
        <f t="shared" si="2"/>
        <v>2.6</v>
      </c>
      <c r="AH51">
        <f t="shared" ref="AH51:AH81" si="87">((AE51-AF15)/$AF$14)*100</f>
        <v>149.85590778097983</v>
      </c>
      <c r="AK51">
        <f t="shared" ref="AK51:AK81" si="88">((AE51-$AF$10)/$AF$10)*100</f>
        <v>-40.605368360936602</v>
      </c>
    </row>
    <row r="52" spans="1:39" x14ac:dyDescent="0.3">
      <c r="A52" s="97" t="s">
        <v>123</v>
      </c>
      <c r="B52" s="98" t="s">
        <v>21</v>
      </c>
      <c r="C52" s="98" t="s">
        <v>19</v>
      </c>
      <c r="D52" s="98" t="str">
        <f t="shared" si="84"/>
        <v>6ppdqlownutrients</v>
      </c>
      <c r="E52" s="98" t="s">
        <v>34</v>
      </c>
      <c r="F52" s="98">
        <v>2.89</v>
      </c>
      <c r="G52" s="98">
        <v>2.2400000000000002</v>
      </c>
      <c r="H52" s="98">
        <v>3.81</v>
      </c>
      <c r="I52" s="99">
        <v>6.22</v>
      </c>
      <c r="X52">
        <f t="shared" si="85"/>
        <v>37.839335180055386</v>
      </c>
      <c r="AA52">
        <f t="shared" si="86"/>
        <v>-14.881970578173116</v>
      </c>
      <c r="AE52">
        <f t="shared" si="2"/>
        <v>3.3299999999999996</v>
      </c>
      <c r="AH52">
        <f t="shared" si="87"/>
        <v>191.9308357348703</v>
      </c>
      <c r="AK52">
        <f t="shared" si="88"/>
        <v>-23.929183323814961</v>
      </c>
    </row>
    <row r="53" spans="1:39" ht="15" thickBot="1" x14ac:dyDescent="0.35">
      <c r="A53" s="144" t="s">
        <v>123</v>
      </c>
      <c r="B53" s="101" t="s">
        <v>21</v>
      </c>
      <c r="C53" s="101" t="s">
        <v>19</v>
      </c>
      <c r="D53" s="101" t="str">
        <f t="shared" si="84"/>
        <v>6ppdqlownutrients</v>
      </c>
      <c r="E53" s="101" t="s">
        <v>35</v>
      </c>
      <c r="F53" s="101">
        <v>2.85</v>
      </c>
      <c r="G53" s="101">
        <v>2.0699999999999998</v>
      </c>
      <c r="H53" s="101">
        <v>2.83</v>
      </c>
      <c r="I53" s="102">
        <v>4.2699999999999996</v>
      </c>
      <c r="X53">
        <f t="shared" si="85"/>
        <v>-5.3739612188365777</v>
      </c>
      <c r="AA53">
        <f t="shared" si="86"/>
        <v>-41.566883339035243</v>
      </c>
      <c r="AE53">
        <f t="shared" si="2"/>
        <v>1.4199999999999995</v>
      </c>
      <c r="AH53">
        <f t="shared" si="87"/>
        <v>81.844380403458189</v>
      </c>
      <c r="AK53">
        <f t="shared" si="88"/>
        <v>-67.561393489434622</v>
      </c>
    </row>
    <row r="54" spans="1:39" x14ac:dyDescent="0.3">
      <c r="A54" s="103" t="s">
        <v>123</v>
      </c>
      <c r="B54" s="39" t="s">
        <v>22</v>
      </c>
      <c r="C54" s="39" t="s">
        <v>19</v>
      </c>
      <c r="D54" s="39" t="str">
        <f t="shared" si="84"/>
        <v>6ppdqhighnutrients</v>
      </c>
      <c r="E54" s="39" t="s">
        <v>32</v>
      </c>
      <c r="F54" s="39">
        <v>2.88</v>
      </c>
      <c r="G54" s="39">
        <v>1.36</v>
      </c>
      <c r="H54" s="39">
        <v>1.75</v>
      </c>
      <c r="I54" s="40">
        <v>4.2699999999999996</v>
      </c>
      <c r="P54">
        <f>AVERAGE(F54:F57)</f>
        <v>2.87</v>
      </c>
      <c r="Q54">
        <f t="shared" ref="Q54:S54" si="89">AVERAGE(G54:G57)</f>
        <v>1.4325000000000001</v>
      </c>
      <c r="R54">
        <f t="shared" si="89"/>
        <v>2.2774999999999999</v>
      </c>
      <c r="S54">
        <f t="shared" si="89"/>
        <v>6.3125</v>
      </c>
      <c r="T54">
        <f>_xlfn.STDEV.S(F54:F57)</f>
        <v>5.3541261347363499E-2</v>
      </c>
      <c r="U54">
        <f t="shared" ref="U54:W54" si="90">_xlfn.STDEV.S(G54:G57)</f>
        <v>0.1241974234837422</v>
      </c>
      <c r="V54">
        <f t="shared" si="90"/>
        <v>0.41347107919821152</v>
      </c>
      <c r="W54">
        <f t="shared" si="90"/>
        <v>2.2352087896510544</v>
      </c>
      <c r="X54">
        <f t="shared" si="85"/>
        <v>-5.3739612188365777</v>
      </c>
      <c r="Y54">
        <f>AVERAGE(X54:X57)</f>
        <v>39.889196675900266</v>
      </c>
      <c r="Z54">
        <f>_xlfn.STDEV.S(X54:X57)</f>
        <v>49.533712790051084</v>
      </c>
      <c r="AA54">
        <f t="shared" si="86"/>
        <v>-41.566883339035243</v>
      </c>
      <c r="AB54">
        <f>AVERAGE(AA54:AA57)</f>
        <v>-13.616147793362984</v>
      </c>
      <c r="AC54">
        <f>_xlfn.STDEV.S(AA54:AA57)</f>
        <v>30.58787259187212</v>
      </c>
      <c r="AE54">
        <f t="shared" si="2"/>
        <v>1.3899999999999997</v>
      </c>
      <c r="AF54">
        <f t="shared" ref="AF54" si="91">AVERAGE(AE54:AE57)</f>
        <v>3.4424999999999999</v>
      </c>
      <c r="AG54">
        <f t="shared" ref="AG54" si="92">_xlfn.STDEV.S(AE54:AE57)</f>
        <v>2.2750439556193194</v>
      </c>
      <c r="AH54">
        <f t="shared" si="87"/>
        <v>117.57925072046108</v>
      </c>
      <c r="AI54">
        <f t="shared" ref="AI54" si="93">AVERAGE(AH54:AH57)</f>
        <v>207.78097982708937</v>
      </c>
      <c r="AJ54">
        <f t="shared" ref="AJ54" si="94">_xlfn.STDEV.S(AH54:AH57)</f>
        <v>120.79065454341847</v>
      </c>
      <c r="AK54">
        <f t="shared" si="88"/>
        <v>-68.246716162193039</v>
      </c>
      <c r="AL54">
        <f t="shared" ref="AL54" si="95">AVERAGE(AK54:AK57)</f>
        <v>-21.359223300970864</v>
      </c>
      <c r="AM54">
        <f t="shared" ref="AM54" si="96">_xlfn.STDEV.S(AK54:AK57)</f>
        <v>51.971306810264309</v>
      </c>
    </row>
    <row r="55" spans="1:39" x14ac:dyDescent="0.3">
      <c r="A55" s="103" t="s">
        <v>123</v>
      </c>
      <c r="B55" s="39" t="s">
        <v>22</v>
      </c>
      <c r="C55" s="39" t="s">
        <v>19</v>
      </c>
      <c r="D55" s="39" t="str">
        <f t="shared" si="84"/>
        <v>6ppdqhighnutrients</v>
      </c>
      <c r="E55" s="39" t="s">
        <v>33</v>
      </c>
      <c r="F55" s="39">
        <v>2.87</v>
      </c>
      <c r="G55" s="39">
        <v>1.45</v>
      </c>
      <c r="H55" s="39">
        <v>2.76</v>
      </c>
      <c r="I55" s="40">
        <v>5.55</v>
      </c>
      <c r="X55">
        <f t="shared" si="85"/>
        <v>22.991689750692512</v>
      </c>
      <c r="AA55">
        <f t="shared" si="86"/>
        <v>-24.050632911392409</v>
      </c>
      <c r="AE55">
        <f t="shared" si="2"/>
        <v>2.6799999999999997</v>
      </c>
      <c r="AH55">
        <f t="shared" si="87"/>
        <v>154.46685878962535</v>
      </c>
      <c r="AK55">
        <f t="shared" si="88"/>
        <v>-38.777841233580816</v>
      </c>
    </row>
    <row r="56" spans="1:39" x14ac:dyDescent="0.3">
      <c r="A56" s="103" t="s">
        <v>123</v>
      </c>
      <c r="B56" s="39" t="s">
        <v>22</v>
      </c>
      <c r="C56" s="39" t="s">
        <v>19</v>
      </c>
      <c r="D56" s="39" t="str">
        <f t="shared" si="84"/>
        <v>6ppdqhighnutrients</v>
      </c>
      <c r="E56" s="39" t="s">
        <v>34</v>
      </c>
      <c r="F56" s="39">
        <v>2.93</v>
      </c>
      <c r="G56" s="39">
        <v>1.6</v>
      </c>
      <c r="H56" s="39">
        <v>2.3199999999999998</v>
      </c>
      <c r="I56" s="40">
        <v>5.94</v>
      </c>
      <c r="X56">
        <f t="shared" si="85"/>
        <v>31.634349030470915</v>
      </c>
      <c r="AA56">
        <f>((I56-$S$10)/$S$10)*100</f>
        <v>-18.713650359219976</v>
      </c>
      <c r="AE56">
        <f t="shared" si="2"/>
        <v>3.0100000000000002</v>
      </c>
      <c r="AH56">
        <f t="shared" si="87"/>
        <v>173.48703170028821</v>
      </c>
      <c r="AK56">
        <f t="shared" si="88"/>
        <v>-31.239291833238138</v>
      </c>
    </row>
    <row r="57" spans="1:39" ht="15" thickBot="1" x14ac:dyDescent="0.35">
      <c r="A57" s="145" t="s">
        <v>123</v>
      </c>
      <c r="B57" s="105" t="s">
        <v>22</v>
      </c>
      <c r="C57" s="105" t="s">
        <v>19</v>
      </c>
      <c r="D57" s="105" t="str">
        <f t="shared" si="84"/>
        <v>6ppdqhighnutrients</v>
      </c>
      <c r="E57" s="105" t="s">
        <v>35</v>
      </c>
      <c r="F57" s="105">
        <v>2.8</v>
      </c>
      <c r="G57" s="105">
        <v>1.32</v>
      </c>
      <c r="H57" s="105">
        <v>2.2799999999999998</v>
      </c>
      <c r="I57" s="106">
        <v>9.49</v>
      </c>
      <c r="X57">
        <f t="shared" si="85"/>
        <v>110.30470914127423</v>
      </c>
      <c r="AA57">
        <f t="shared" si="86"/>
        <v>29.866575436195692</v>
      </c>
      <c r="AE57">
        <f t="shared" si="2"/>
        <v>6.69</v>
      </c>
      <c r="AH57">
        <f t="shared" si="87"/>
        <v>385.59077809798276</v>
      </c>
      <c r="AK57">
        <f t="shared" si="88"/>
        <v>52.826956025128524</v>
      </c>
    </row>
    <row r="58" spans="1:39" x14ac:dyDescent="0.3">
      <c r="A58" s="107" t="s">
        <v>124</v>
      </c>
      <c r="B58" s="42" t="s">
        <v>21</v>
      </c>
      <c r="C58" s="42" t="s">
        <v>19</v>
      </c>
      <c r="D58" s="42" t="str">
        <f t="shared" si="84"/>
        <v>6ppdq+Carblownutrients</v>
      </c>
      <c r="E58" s="42" t="s">
        <v>32</v>
      </c>
      <c r="F58" s="42">
        <v>2.82</v>
      </c>
      <c r="G58" s="42">
        <v>1.26</v>
      </c>
      <c r="H58" s="42">
        <v>2.06</v>
      </c>
      <c r="I58" s="43">
        <v>5.71</v>
      </c>
      <c r="P58">
        <f>AVERAGE(F58:F61)</f>
        <v>3.0250000000000004</v>
      </c>
      <c r="Q58">
        <f t="shared" ref="Q58:S58" si="97">AVERAGE(G58:G61)</f>
        <v>1.44</v>
      </c>
      <c r="R58">
        <f t="shared" si="97"/>
        <v>2.3025000000000002</v>
      </c>
      <c r="S58">
        <f t="shared" si="97"/>
        <v>6.64</v>
      </c>
      <c r="T58">
        <f>_xlfn.STDEV.S(F58:F61)</f>
        <v>0.20207259421636906</v>
      </c>
      <c r="U58">
        <f t="shared" ref="U58:W58" si="98">_xlfn.STDEV.S(G58:G61)</f>
        <v>0.14787382008545893</v>
      </c>
      <c r="V58">
        <f t="shared" si="98"/>
        <v>0.17969882210706523</v>
      </c>
      <c r="W58">
        <f t="shared" si="98"/>
        <v>0.69325320049748052</v>
      </c>
      <c r="X58">
        <f>((I58-$S$14)/$S$14)*100</f>
        <v>26.537396121883649</v>
      </c>
      <c r="Y58">
        <f>AVERAGE(X58:X61)</f>
        <v>47.146814404432128</v>
      </c>
      <c r="Z58">
        <f>_xlfn.STDEV.S(X58:X61)</f>
        <v>15.362951811578494</v>
      </c>
      <c r="AA58">
        <f t="shared" si="86"/>
        <v>-21.861101607937051</v>
      </c>
      <c r="AB58">
        <f>AVERAGE(AA58:AA61)</f>
        <v>-9.1344509066028081</v>
      </c>
      <c r="AC58">
        <f>_xlfn.STDEV.S(AA58:AA61)</f>
        <v>9.4868723981865255</v>
      </c>
      <c r="AE58">
        <f t="shared" si="2"/>
        <v>2.89</v>
      </c>
      <c r="AF58">
        <f t="shared" ref="AF58" si="99">AVERAGE(AE58:AE61)</f>
        <v>3.6149999999999998</v>
      </c>
      <c r="AG58">
        <f t="shared" ref="AG58" si="100">_xlfn.STDEV.S(AE58:AE61)</f>
        <v>0.52335456432518102</v>
      </c>
      <c r="AH58">
        <f t="shared" si="87"/>
        <v>212.53602305475505</v>
      </c>
      <c r="AI58">
        <f t="shared" ref="AI58" si="101">AVERAGE(AH58:AH61)</f>
        <v>219.84870317002881</v>
      </c>
      <c r="AJ58">
        <f t="shared" ref="AJ58" si="102">_xlfn.STDEV.S(AH58:AH61)</f>
        <v>12.554159482107611</v>
      </c>
      <c r="AK58">
        <f t="shared" si="88"/>
        <v>-33.980582524271838</v>
      </c>
      <c r="AL58">
        <f t="shared" ref="AL58" si="103">AVERAGE(AK58:AK61)</f>
        <v>-17.41861793260993</v>
      </c>
      <c r="AM58">
        <f t="shared" ref="AM58" si="104">_xlfn.STDEV.S(AK58:AK61)</f>
        <v>11.955558294121785</v>
      </c>
    </row>
    <row r="59" spans="1:39" x14ac:dyDescent="0.3">
      <c r="A59" s="107" t="s">
        <v>124</v>
      </c>
      <c r="B59" s="42" t="s">
        <v>21</v>
      </c>
      <c r="C59" s="42" t="s">
        <v>19</v>
      </c>
      <c r="D59" s="42" t="str">
        <f t="shared" si="84"/>
        <v>6ppdq+Carblownutrients</v>
      </c>
      <c r="E59" s="42" t="s">
        <v>33</v>
      </c>
      <c r="F59" s="42">
        <v>2.93</v>
      </c>
      <c r="G59" s="42">
        <v>1.62</v>
      </c>
      <c r="H59" s="42">
        <v>2.4700000000000002</v>
      </c>
      <c r="I59" s="43">
        <v>6.81</v>
      </c>
      <c r="X59">
        <f t="shared" si="85"/>
        <v>50.914127423822698</v>
      </c>
      <c r="AA59">
        <f t="shared" si="86"/>
        <v>-6.8080738966814973</v>
      </c>
      <c r="AE59">
        <f t="shared" si="2"/>
        <v>3.8799999999999994</v>
      </c>
      <c r="AH59">
        <f t="shared" si="87"/>
        <v>223.63112391930832</v>
      </c>
      <c r="AK59">
        <f t="shared" si="88"/>
        <v>-11.364934323243864</v>
      </c>
    </row>
    <row r="60" spans="1:39" x14ac:dyDescent="0.3">
      <c r="A60" s="107" t="s">
        <v>124</v>
      </c>
      <c r="B60" s="42" t="s">
        <v>21</v>
      </c>
      <c r="C60" s="42" t="s">
        <v>19</v>
      </c>
      <c r="D60" s="42" t="str">
        <f t="shared" si="84"/>
        <v>6ppdq+Carblownutrients</v>
      </c>
      <c r="E60" s="42" t="s">
        <v>34</v>
      </c>
      <c r="F60" s="42">
        <v>3.06</v>
      </c>
      <c r="G60" s="42">
        <v>1.46</v>
      </c>
      <c r="H60" s="42">
        <v>2.2799999999999998</v>
      </c>
      <c r="I60" s="43">
        <v>6.66</v>
      </c>
      <c r="X60">
        <f t="shared" si="85"/>
        <v>47.590027700831023</v>
      </c>
      <c r="AA60">
        <f t="shared" si="86"/>
        <v>-8.8607594936708853</v>
      </c>
      <c r="AE60">
        <f t="shared" si="2"/>
        <v>3.6</v>
      </c>
      <c r="AH60">
        <f t="shared" si="87"/>
        <v>207.49279538904898</v>
      </c>
      <c r="AK60">
        <f t="shared" si="88"/>
        <v>-17.761279268989139</v>
      </c>
    </row>
    <row r="61" spans="1:39" ht="15" thickBot="1" x14ac:dyDescent="0.35">
      <c r="A61" s="146" t="s">
        <v>124</v>
      </c>
      <c r="B61" s="109" t="s">
        <v>21</v>
      </c>
      <c r="C61" s="109" t="s">
        <v>19</v>
      </c>
      <c r="D61" s="109" t="str">
        <f t="shared" si="84"/>
        <v>6ppdq+Carblownutrients</v>
      </c>
      <c r="E61" s="109" t="s">
        <v>35</v>
      </c>
      <c r="F61" s="109">
        <v>3.29</v>
      </c>
      <c r="G61" s="109">
        <v>1.42</v>
      </c>
      <c r="H61" s="109">
        <v>2.4</v>
      </c>
      <c r="I61" s="110">
        <v>7.38</v>
      </c>
      <c r="X61">
        <f t="shared" si="85"/>
        <v>63.545706371191123</v>
      </c>
      <c r="AA61">
        <f t="shared" si="86"/>
        <v>0.99213137187820433</v>
      </c>
      <c r="AE61">
        <f t="shared" si="2"/>
        <v>4.09</v>
      </c>
      <c r="AH61">
        <f t="shared" si="87"/>
        <v>235.7348703170029</v>
      </c>
      <c r="AK61">
        <f>((AE61-$AF$10)/$AF$10)*100</f>
        <v>-6.5676756139348864</v>
      </c>
    </row>
    <row r="62" spans="1:39" x14ac:dyDescent="0.3">
      <c r="A62" s="111" t="s">
        <v>124</v>
      </c>
      <c r="B62" s="112" t="s">
        <v>22</v>
      </c>
      <c r="C62" s="112" t="s">
        <v>19</v>
      </c>
      <c r="D62" s="112" t="str">
        <f t="shared" si="84"/>
        <v>6ppdq+Carbhighnutrients</v>
      </c>
      <c r="E62" s="112" t="s">
        <v>32</v>
      </c>
      <c r="F62" s="112">
        <v>3.08</v>
      </c>
      <c r="G62" s="112">
        <v>1.5</v>
      </c>
      <c r="H62" s="112">
        <v>2.39</v>
      </c>
      <c r="I62" s="113">
        <v>6.6</v>
      </c>
      <c r="P62">
        <f>AVERAGE(F62:F65)</f>
        <v>3.0975000000000001</v>
      </c>
      <c r="Q62">
        <f t="shared" ref="Q62:S62" si="105">AVERAGE(G62:G65)</f>
        <v>1.7250000000000001</v>
      </c>
      <c r="R62">
        <f t="shared" si="105"/>
        <v>2.9699999999999998</v>
      </c>
      <c r="S62">
        <f t="shared" si="105"/>
        <v>8.5950000000000006</v>
      </c>
      <c r="T62">
        <f>_xlfn.STDEV.S(F62:F65)</f>
        <v>0.21234798484249084</v>
      </c>
      <c r="U62">
        <f t="shared" ref="U62:W62" si="106">_xlfn.STDEV.S(G62:G65)</f>
        <v>0.16901676445449623</v>
      </c>
      <c r="V62">
        <f t="shared" si="106"/>
        <v>0.46368092477478634</v>
      </c>
      <c r="W62">
        <f t="shared" si="106"/>
        <v>2.2897525339360696</v>
      </c>
      <c r="X62">
        <f t="shared" si="85"/>
        <v>46.260387811634338</v>
      </c>
      <c r="Y62">
        <f>AVERAGE(X62:X65)</f>
        <v>90.470914127423811</v>
      </c>
      <c r="Z62">
        <f>_xlfn.STDEV.S(X62:X65)</f>
        <v>50.742438425176147</v>
      </c>
      <c r="AA62">
        <f t="shared" si="86"/>
        <v>-9.6818337324666501</v>
      </c>
      <c r="AB62">
        <f>AVERAGE(AA62:AA65)</f>
        <v>17.618884707492299</v>
      </c>
      <c r="AC62">
        <f>_xlfn.STDEV.S(AA62:AA65)</f>
        <v>31.334280313870313</v>
      </c>
      <c r="AE62">
        <f t="shared" si="2"/>
        <v>3.5199999999999996</v>
      </c>
      <c r="AF62">
        <f t="shared" ref="AF62" si="107">AVERAGE(AE62:AE65)</f>
        <v>5.4974999999999996</v>
      </c>
      <c r="AG62">
        <f t="shared" ref="AG62" si="108">_xlfn.STDEV.S(AE62:AE65)</f>
        <v>2.1997329383359254</v>
      </c>
      <c r="AH62">
        <f t="shared" si="87"/>
        <v>234.00576368876079</v>
      </c>
      <c r="AI62">
        <f t="shared" ref="AI62" si="109">AVERAGE(AH62:AH65)</f>
        <v>324.63976945244957</v>
      </c>
      <c r="AJ62">
        <f t="shared" ref="AJ62" si="110">_xlfn.STDEV.S(AH62:AH65)</f>
        <v>118.11800905584863</v>
      </c>
      <c r="AK62">
        <f t="shared" si="88"/>
        <v>-19.588806396344946</v>
      </c>
      <c r="AL62">
        <f t="shared" ref="AL62" si="111">AVERAGE(AK62:AK65)</f>
        <v>25.585379782981168</v>
      </c>
      <c r="AM62">
        <f t="shared" ref="AM62" si="112">_xlfn.STDEV.S(AK62:AK65)</f>
        <v>50.250895221837233</v>
      </c>
    </row>
    <row r="63" spans="1:39" x14ac:dyDescent="0.3">
      <c r="A63" s="111" t="s">
        <v>124</v>
      </c>
      <c r="B63" s="112" t="s">
        <v>22</v>
      </c>
      <c r="C63" s="112" t="s">
        <v>19</v>
      </c>
      <c r="D63" s="112" t="str">
        <f t="shared" si="84"/>
        <v>6ppdq+Carbhighnutrients</v>
      </c>
      <c r="E63" s="112" t="s">
        <v>33</v>
      </c>
      <c r="F63" s="112">
        <v>2.82</v>
      </c>
      <c r="G63" s="112">
        <v>1.75</v>
      </c>
      <c r="H63" s="112">
        <v>2.88</v>
      </c>
      <c r="I63" s="113">
        <v>7.21</v>
      </c>
      <c r="X63">
        <f t="shared" si="85"/>
        <v>59.778393351800553</v>
      </c>
      <c r="AA63">
        <f t="shared" si="86"/>
        <v>-1.3342456380431083</v>
      </c>
      <c r="AE63">
        <f t="shared" si="2"/>
        <v>4.3900000000000006</v>
      </c>
      <c r="AH63">
        <f t="shared" si="87"/>
        <v>253.02593659942369</v>
      </c>
      <c r="AK63">
        <f t="shared" si="88"/>
        <v>0.28555111364936758</v>
      </c>
    </row>
    <row r="64" spans="1:39" x14ac:dyDescent="0.3">
      <c r="A64" s="111" t="s">
        <v>124</v>
      </c>
      <c r="B64" s="112" t="s">
        <v>22</v>
      </c>
      <c r="C64" s="112" t="s">
        <v>19</v>
      </c>
      <c r="D64" s="112" t="str">
        <f t="shared" si="84"/>
        <v>6ppdq+Carbhighnutrients</v>
      </c>
      <c r="E64" s="112" t="s">
        <v>34</v>
      </c>
      <c r="F64" s="112">
        <v>3.16</v>
      </c>
      <c r="G64" s="112">
        <v>1.74</v>
      </c>
      <c r="H64" s="112">
        <v>3.11</v>
      </c>
      <c r="I64" s="113">
        <v>11.72</v>
      </c>
      <c r="X64">
        <f t="shared" si="85"/>
        <v>159.7229916897507</v>
      </c>
      <c r="AA64">
        <f t="shared" si="86"/>
        <v>60.383167978104687</v>
      </c>
      <c r="AE64">
        <f t="shared" si="2"/>
        <v>8.56</v>
      </c>
      <c r="AH64">
        <f t="shared" si="87"/>
        <v>493.37175792507207</v>
      </c>
      <c r="AK64">
        <f t="shared" si="88"/>
        <v>95.545402627070274</v>
      </c>
    </row>
    <row r="65" spans="1:39" ht="15" thickBot="1" x14ac:dyDescent="0.35">
      <c r="A65" s="147" t="s">
        <v>124</v>
      </c>
      <c r="B65" s="115" t="s">
        <v>22</v>
      </c>
      <c r="C65" s="115" t="s">
        <v>19</v>
      </c>
      <c r="D65" s="115" t="str">
        <f t="shared" si="84"/>
        <v>6ppdq+Carbhighnutrients</v>
      </c>
      <c r="E65" s="115" t="s">
        <v>35</v>
      </c>
      <c r="F65" s="115">
        <v>3.33</v>
      </c>
      <c r="G65" s="115">
        <v>1.91</v>
      </c>
      <c r="H65" s="115">
        <v>3.5</v>
      </c>
      <c r="I65" s="116">
        <v>8.85</v>
      </c>
      <c r="X65">
        <f t="shared" si="85"/>
        <v>96.121883656509681</v>
      </c>
      <c r="AA65">
        <f t="shared" si="86"/>
        <v>21.108450222374266</v>
      </c>
      <c r="AE65">
        <f t="shared" si="2"/>
        <v>5.52</v>
      </c>
      <c r="AH65">
        <f t="shared" si="87"/>
        <v>318.15561959654178</v>
      </c>
      <c r="AK65">
        <f t="shared" si="88"/>
        <v>26.099371787549973</v>
      </c>
    </row>
    <row r="66" spans="1:39" x14ac:dyDescent="0.3">
      <c r="A66" s="117" t="s">
        <v>125</v>
      </c>
      <c r="B66" s="48" t="s">
        <v>21</v>
      </c>
      <c r="C66" s="48" t="s">
        <v>19</v>
      </c>
      <c r="D66" s="48" t="str">
        <f t="shared" si="84"/>
        <v>6ppdq+Diclownutrients</v>
      </c>
      <c r="E66" s="48" t="s">
        <v>32</v>
      </c>
      <c r="F66" s="48">
        <v>2.6</v>
      </c>
      <c r="G66" s="48">
        <v>1.79</v>
      </c>
      <c r="H66" s="48">
        <v>1.97</v>
      </c>
      <c r="I66" s="49">
        <v>5.88</v>
      </c>
      <c r="P66">
        <f>AVERAGE(F66:F69)</f>
        <v>2.7875000000000001</v>
      </c>
      <c r="Q66">
        <f t="shared" ref="Q66:S66" si="113">AVERAGE(G66:G69)</f>
        <v>1.7225000000000001</v>
      </c>
      <c r="R66">
        <f t="shared" si="113"/>
        <v>2.4550000000000001</v>
      </c>
      <c r="S66">
        <f t="shared" si="113"/>
        <v>5.1550000000000002</v>
      </c>
      <c r="T66">
        <f>_xlfn.STDEV.S(F66:F69)</f>
        <v>0.16152915113584501</v>
      </c>
      <c r="U66">
        <f t="shared" ref="U66:W66" si="114">_xlfn.STDEV.S(G66:G69)</f>
        <v>0.10436314802968844</v>
      </c>
      <c r="V66">
        <f t="shared" si="114"/>
        <v>0.56759727506980395</v>
      </c>
      <c r="W66">
        <f t="shared" si="114"/>
        <v>1.6674431524542797</v>
      </c>
      <c r="X66">
        <f t="shared" si="85"/>
        <v>30.304709141274234</v>
      </c>
      <c r="Y66">
        <f>AVERAGE(X66:X69)</f>
        <v>14.238227146814399</v>
      </c>
      <c r="Z66">
        <f>_xlfn.STDEV.S(X66:X69)</f>
        <v>36.951648807851079</v>
      </c>
      <c r="AA66">
        <f t="shared" si="86"/>
        <v>-19.534724598015739</v>
      </c>
      <c r="AB66">
        <f>AVERAGE(AA66:AA69)</f>
        <v>-29.456038316797812</v>
      </c>
      <c r="AC66">
        <f>_xlfn.STDEV.S(AA66:AA69)</f>
        <v>22.818243618943278</v>
      </c>
      <c r="AE66">
        <f t="shared" si="2"/>
        <v>3.28</v>
      </c>
      <c r="AF66">
        <f t="shared" ref="AF66" si="115">AVERAGE(AE66:AE69)</f>
        <v>2.3674999999999997</v>
      </c>
      <c r="AG66">
        <f t="shared" ref="AG66" si="116">_xlfn.STDEV.S(AE66:AE69)</f>
        <v>1.7844023275782479</v>
      </c>
      <c r="AH66">
        <f t="shared" si="87"/>
        <v>225.36023054755043</v>
      </c>
      <c r="AI66">
        <f t="shared" ref="AI66" si="117">AVERAGE(AH66:AH69)</f>
        <v>145.53314121037465</v>
      </c>
      <c r="AJ66">
        <f t="shared" ref="AJ66" si="118">_xlfn.STDEV.S(AH66:AH69)</f>
        <v>110.36473220093643</v>
      </c>
      <c r="AK66">
        <f t="shared" si="88"/>
        <v>-25.07138777841233</v>
      </c>
      <c r="AL66">
        <f t="shared" ref="AL66" si="119">AVERAGE(AK66:AK69)</f>
        <v>-45.916619074814385</v>
      </c>
      <c r="AM66">
        <f t="shared" ref="AM66" si="120">_xlfn.STDEV.S(AK66:AK69)</f>
        <v>40.763045747075914</v>
      </c>
    </row>
    <row r="67" spans="1:39" x14ac:dyDescent="0.3">
      <c r="A67" s="117" t="s">
        <v>125</v>
      </c>
      <c r="B67" s="48" t="s">
        <v>21</v>
      </c>
      <c r="C67" s="48" t="s">
        <v>19</v>
      </c>
      <c r="D67" s="48" t="str">
        <f t="shared" si="84"/>
        <v>6ppdq+Diclownutrients</v>
      </c>
      <c r="E67" s="48" t="s">
        <v>33</v>
      </c>
      <c r="F67" s="48">
        <v>2.86</v>
      </c>
      <c r="G67" s="48">
        <v>1.57</v>
      </c>
      <c r="H67" s="48">
        <v>2.14</v>
      </c>
      <c r="I67" s="49">
        <v>3.4</v>
      </c>
      <c r="X67">
        <f t="shared" si="85"/>
        <v>-24.653739612188371</v>
      </c>
      <c r="AA67">
        <f t="shared" si="86"/>
        <v>-53.472459801573727</v>
      </c>
      <c r="AE67">
        <f t="shared" si="2"/>
        <v>0.54</v>
      </c>
      <c r="AH67">
        <f t="shared" si="87"/>
        <v>31.123919308357351</v>
      </c>
      <c r="AK67">
        <f t="shared" si="88"/>
        <v>-87.664191890348377</v>
      </c>
    </row>
    <row r="68" spans="1:39" x14ac:dyDescent="0.3">
      <c r="A68" s="117" t="s">
        <v>125</v>
      </c>
      <c r="B68" s="48" t="s">
        <v>21</v>
      </c>
      <c r="C68" s="48" t="s">
        <v>19</v>
      </c>
      <c r="D68" s="48" t="str">
        <f t="shared" si="84"/>
        <v>6ppdq+Diclownutrients</v>
      </c>
      <c r="E68" s="48" t="s">
        <v>34</v>
      </c>
      <c r="F68" s="48">
        <v>2.97</v>
      </c>
      <c r="G68" s="48">
        <v>1.74</v>
      </c>
      <c r="H68" s="48">
        <v>2.46</v>
      </c>
      <c r="I68" s="49">
        <v>4.22</v>
      </c>
      <c r="X68">
        <f t="shared" si="85"/>
        <v>-6.4819944598338033</v>
      </c>
      <c r="AA68">
        <f t="shared" si="86"/>
        <v>-42.25111187136504</v>
      </c>
      <c r="AE68">
        <f t="shared" ref="AE68:AE81" si="121">I68-F68</f>
        <v>1.2499999999999996</v>
      </c>
      <c r="AH68">
        <f t="shared" si="87"/>
        <v>72.046109510086438</v>
      </c>
      <c r="AK68">
        <f t="shared" si="88"/>
        <v>-71.444888635065681</v>
      </c>
    </row>
    <row r="69" spans="1:39" ht="15" thickBot="1" x14ac:dyDescent="0.35">
      <c r="A69" s="148" t="s">
        <v>125</v>
      </c>
      <c r="B69" s="119" t="s">
        <v>21</v>
      </c>
      <c r="C69" s="119" t="s">
        <v>19</v>
      </c>
      <c r="D69" s="119" t="str">
        <f t="shared" si="84"/>
        <v>6ppdq+Diclownutrients</v>
      </c>
      <c r="E69" s="119" t="s">
        <v>35</v>
      </c>
      <c r="F69" s="119">
        <v>2.72</v>
      </c>
      <c r="G69" s="119">
        <v>1.79</v>
      </c>
      <c r="H69" s="119">
        <v>3.25</v>
      </c>
      <c r="I69" s="120">
        <v>7.12</v>
      </c>
      <c r="X69">
        <f t="shared" si="85"/>
        <v>57.78393351800554</v>
      </c>
      <c r="AA69">
        <f t="shared" si="86"/>
        <v>-2.565856996236743</v>
      </c>
      <c r="AE69">
        <f t="shared" si="121"/>
        <v>4.4000000000000004</v>
      </c>
      <c r="AH69">
        <f t="shared" si="87"/>
        <v>253.60230547550438</v>
      </c>
      <c r="AK69">
        <f t="shared" si="88"/>
        <v>0.51399200456883731</v>
      </c>
    </row>
    <row r="70" spans="1:39" x14ac:dyDescent="0.3">
      <c r="A70" s="121" t="s">
        <v>125</v>
      </c>
      <c r="B70" s="51" t="s">
        <v>22</v>
      </c>
      <c r="C70" s="51" t="s">
        <v>19</v>
      </c>
      <c r="D70" s="51" t="str">
        <f t="shared" si="84"/>
        <v>6ppdq+Dichighnutrients</v>
      </c>
      <c r="E70" s="51" t="s">
        <v>32</v>
      </c>
      <c r="F70" s="51">
        <v>2.72</v>
      </c>
      <c r="G70" s="51">
        <v>1.19</v>
      </c>
      <c r="H70" s="51">
        <v>1.87</v>
      </c>
      <c r="I70" s="52">
        <v>4.43</v>
      </c>
      <c r="P70">
        <f>AVERAGE(F70:F73)</f>
        <v>2.7725</v>
      </c>
      <c r="Q70">
        <f t="shared" ref="Q70:S70" si="122">AVERAGE(G70:G73)</f>
        <v>1.6350000000000002</v>
      </c>
      <c r="R70">
        <f t="shared" si="122"/>
        <v>2.0250000000000004</v>
      </c>
      <c r="S70">
        <f t="shared" si="122"/>
        <v>4.2074999999999996</v>
      </c>
      <c r="T70">
        <f>_xlfn.STDEV.S(F70:F73)</f>
        <v>4.7871355387816866E-2</v>
      </c>
      <c r="U70">
        <f t="shared" ref="U70:W70" si="123">_xlfn.STDEV.S(G70:G73)</f>
        <v>0.2973774257292105</v>
      </c>
      <c r="V70">
        <f t="shared" si="123"/>
        <v>0.26362852652927737</v>
      </c>
      <c r="W70">
        <f t="shared" si="123"/>
        <v>0.77984507008337267</v>
      </c>
      <c r="X70">
        <f t="shared" si="85"/>
        <v>-1.8282548476454397</v>
      </c>
      <c r="Y70">
        <f>AVERAGE(X70:X73)</f>
        <v>-6.7590027700831072</v>
      </c>
      <c r="Z70">
        <f>_xlfn.STDEV.S(X70:X73)</f>
        <v>17.281885209603722</v>
      </c>
      <c r="AA70">
        <f t="shared" si="86"/>
        <v>-39.377352035579889</v>
      </c>
      <c r="AB70">
        <f>AVERAGE(AA70:AA73)</f>
        <v>-42.422169004447497</v>
      </c>
      <c r="AC70">
        <f>_xlfn.STDEV.S(AA70:AA73)</f>
        <v>10.671844954955393</v>
      </c>
      <c r="AE70">
        <f t="shared" si="121"/>
        <v>1.7099999999999995</v>
      </c>
      <c r="AF70">
        <f t="shared" ref="AF70" si="124">AVERAGE(AE70:AE73)</f>
        <v>1.4349999999999998</v>
      </c>
      <c r="AG70">
        <f t="shared" ref="AG70" si="125">_xlfn.STDEV.S(AE70:AE73)</f>
        <v>0.81798532994180262</v>
      </c>
      <c r="AH70">
        <f t="shared" si="87"/>
        <v>145.53314121037462</v>
      </c>
      <c r="AI70">
        <f t="shared" ref="AI70" si="126">AVERAGE(AH70:AH73)</f>
        <v>94.452449567723335</v>
      </c>
      <c r="AJ70">
        <f t="shared" ref="AJ70" si="127">_xlfn.STDEV.S(AH70:AH73)</f>
        <v>57.190575058278363</v>
      </c>
      <c r="AK70">
        <f t="shared" si="88"/>
        <v>-60.936607652769851</v>
      </c>
      <c r="AL70">
        <f t="shared" ref="AL70" si="128">AVERAGE(AK70:AK73)</f>
        <v>-67.218732153055399</v>
      </c>
      <c r="AM70">
        <f t="shared" ref="AM70" si="129">_xlfn.STDEV.S(AK70:AK73)</f>
        <v>18.686129753096537</v>
      </c>
    </row>
    <row r="71" spans="1:39" x14ac:dyDescent="0.3">
      <c r="A71" s="121" t="s">
        <v>125</v>
      </c>
      <c r="B71" s="51" t="s">
        <v>22</v>
      </c>
      <c r="C71" s="51" t="s">
        <v>19</v>
      </c>
      <c r="D71" s="51" t="str">
        <f t="shared" si="84"/>
        <v>6ppdq+Dichighnutrients</v>
      </c>
      <c r="E71" s="51" t="s">
        <v>33</v>
      </c>
      <c r="F71" s="51">
        <v>2.79</v>
      </c>
      <c r="G71" s="51">
        <v>1.76</v>
      </c>
      <c r="H71" s="51">
        <v>1.98</v>
      </c>
      <c r="I71" s="52">
        <v>3.85</v>
      </c>
      <c r="X71">
        <f t="shared" si="85"/>
        <v>-14.681440443213297</v>
      </c>
      <c r="AA71">
        <f t="shared" si="86"/>
        <v>-47.314403010605545</v>
      </c>
      <c r="AE71">
        <f t="shared" si="121"/>
        <v>1.06</v>
      </c>
      <c r="AH71">
        <f t="shared" si="87"/>
        <v>61.095100864553316</v>
      </c>
      <c r="AK71">
        <f t="shared" si="88"/>
        <v>-75.785265562535685</v>
      </c>
    </row>
    <row r="72" spans="1:39" x14ac:dyDescent="0.3">
      <c r="A72" s="121" t="s">
        <v>125</v>
      </c>
      <c r="B72" s="51" t="s">
        <v>22</v>
      </c>
      <c r="C72" s="51" t="s">
        <v>19</v>
      </c>
      <c r="D72" s="51" t="str">
        <f t="shared" si="84"/>
        <v>6ppdq+Dichighnutrients</v>
      </c>
      <c r="E72" s="51" t="s">
        <v>34</v>
      </c>
      <c r="F72" s="51">
        <v>2.83</v>
      </c>
      <c r="G72" s="51">
        <v>1.78</v>
      </c>
      <c r="H72" s="51">
        <v>1.84</v>
      </c>
      <c r="I72" s="52">
        <v>3.37</v>
      </c>
      <c r="X72">
        <f t="shared" si="85"/>
        <v>-25.318559556786703</v>
      </c>
      <c r="AA72">
        <f t="shared" si="86"/>
        <v>-53.882996920971607</v>
      </c>
      <c r="AE72">
        <f t="shared" si="121"/>
        <v>0.54</v>
      </c>
      <c r="AH72">
        <f t="shared" si="87"/>
        <v>31.123919308357351</v>
      </c>
      <c r="AK72">
        <f t="shared" si="88"/>
        <v>-87.664191890348377</v>
      </c>
    </row>
    <row r="73" spans="1:39" ht="15" thickBot="1" x14ac:dyDescent="0.35">
      <c r="A73" s="149" t="s">
        <v>125</v>
      </c>
      <c r="B73" s="123" t="s">
        <v>22</v>
      </c>
      <c r="C73" s="123" t="s">
        <v>19</v>
      </c>
      <c r="D73" s="123" t="str">
        <f t="shared" si="84"/>
        <v>6ppdq+Dichighnutrients</v>
      </c>
      <c r="E73" s="123" t="s">
        <v>35</v>
      </c>
      <c r="F73" s="123">
        <v>2.75</v>
      </c>
      <c r="G73" s="123">
        <v>1.81</v>
      </c>
      <c r="H73" s="123">
        <v>2.41</v>
      </c>
      <c r="I73" s="124">
        <v>5.18</v>
      </c>
      <c r="X73">
        <f t="shared" si="85"/>
        <v>14.79224376731301</v>
      </c>
      <c r="AA73">
        <f t="shared" si="86"/>
        <v>-29.113924050632917</v>
      </c>
      <c r="AE73">
        <f t="shared" si="121"/>
        <v>2.4299999999999997</v>
      </c>
      <c r="AH73">
        <f t="shared" si="87"/>
        <v>140.05763688760806</v>
      </c>
      <c r="AK73">
        <f t="shared" si="88"/>
        <v>-44.488863506567675</v>
      </c>
    </row>
    <row r="74" spans="1:39" x14ac:dyDescent="0.3">
      <c r="A74" s="125" t="s">
        <v>126</v>
      </c>
      <c r="B74" s="54" t="s">
        <v>21</v>
      </c>
      <c r="C74" s="54" t="s">
        <v>19</v>
      </c>
      <c r="D74" s="54" t="str">
        <f t="shared" si="84"/>
        <v>6ppdq+PFOSlownutrients</v>
      </c>
      <c r="E74" s="54" t="s">
        <v>32</v>
      </c>
      <c r="F74" s="54">
        <v>2.99</v>
      </c>
      <c r="G74" s="54">
        <v>1.19</v>
      </c>
      <c r="H74" s="54">
        <v>2.56</v>
      </c>
      <c r="I74" s="55">
        <v>3.92</v>
      </c>
      <c r="P74">
        <f>AVERAGE(F74:F77)</f>
        <v>2.89</v>
      </c>
      <c r="Q74">
        <f t="shared" ref="Q74:S74" si="130">AVERAGE(G74:G77)</f>
        <v>1.3975</v>
      </c>
      <c r="R74">
        <f t="shared" si="130"/>
        <v>2.8574999999999999</v>
      </c>
      <c r="S74">
        <f t="shared" si="130"/>
        <v>5.1274999999999995</v>
      </c>
      <c r="T74">
        <f>_xlfn.STDEV.S(F74:F77)</f>
        <v>9.0921211313239117E-2</v>
      </c>
      <c r="U74">
        <f t="shared" ref="U74:W74" si="131">_xlfn.STDEV.S(G74:G77)</f>
        <v>0.21777281740382612</v>
      </c>
      <c r="V74">
        <f t="shared" si="131"/>
        <v>0.30137186331839272</v>
      </c>
      <c r="W74">
        <f t="shared" si="131"/>
        <v>1.0161159710715491</v>
      </c>
      <c r="X74">
        <f t="shared" si="85"/>
        <v>-13.130193905817181</v>
      </c>
      <c r="Y74">
        <f>AVERAGE(X74:X77)</f>
        <v>13.628808864265928</v>
      </c>
      <c r="Z74">
        <f>_xlfn.STDEV.S(X74:X77)</f>
        <v>22.517805453109013</v>
      </c>
      <c r="AA74">
        <f t="shared" si="86"/>
        <v>-46.356483065343831</v>
      </c>
      <c r="AB74">
        <f>AVERAGE(AA74:AA77)</f>
        <v>-29.832364009579198</v>
      </c>
      <c r="AC74">
        <f>_xlfn.STDEV.S(AA74:AA77)</f>
        <v>13.905110791263011</v>
      </c>
      <c r="AE74">
        <f t="shared" si="121"/>
        <v>0.92999999999999972</v>
      </c>
      <c r="AF74">
        <f t="shared" ref="AF74" si="132">AVERAGE(AE74:AE77)</f>
        <v>2.2374999999999998</v>
      </c>
      <c r="AG74">
        <f t="shared" ref="AG74" si="133">_xlfn.STDEV.S(AE74:AE77)</f>
        <v>1.0620538278888385</v>
      </c>
      <c r="AH74">
        <f t="shared" si="87"/>
        <v>81.844380403458217</v>
      </c>
      <c r="AI74">
        <f t="shared" ref="AI74" si="134">AVERAGE(AH74:AH77)</f>
        <v>136.02305475504323</v>
      </c>
      <c r="AJ74">
        <f t="shared" ref="AJ74" si="135">_xlfn.STDEV.S(AH74:AH77)</f>
        <v>50.275314957028478</v>
      </c>
      <c r="AK74">
        <f t="shared" si="88"/>
        <v>-78.754997144488868</v>
      </c>
      <c r="AL74">
        <f t="shared" ref="AL74" si="136">AVERAGE(AK74:AK77)</f>
        <v>-48.886350656767554</v>
      </c>
      <c r="AM74">
        <f t="shared" ref="AM74" si="137">_xlfn.STDEV.S(AK74:AK77)</f>
        <v>24.261652264736455</v>
      </c>
    </row>
    <row r="75" spans="1:39" x14ac:dyDescent="0.3">
      <c r="A75" s="125" t="s">
        <v>126</v>
      </c>
      <c r="B75" s="54" t="s">
        <v>21</v>
      </c>
      <c r="C75" s="54" t="s">
        <v>19</v>
      </c>
      <c r="D75" s="54" t="str">
        <f t="shared" si="84"/>
        <v>6ppdq+PFOSlownutrients</v>
      </c>
      <c r="E75" s="54" t="s">
        <v>33</v>
      </c>
      <c r="F75" s="54">
        <v>2.77</v>
      </c>
      <c r="G75" s="54">
        <v>1.49</v>
      </c>
      <c r="H75" s="54">
        <v>2.86</v>
      </c>
      <c r="I75" s="55">
        <v>5.19</v>
      </c>
      <c r="X75">
        <f t="shared" si="85"/>
        <v>15.01385041551247</v>
      </c>
      <c r="AA75">
        <f t="shared" si="86"/>
        <v>-28.977078344166944</v>
      </c>
      <c r="AE75">
        <f t="shared" si="121"/>
        <v>2.4200000000000004</v>
      </c>
      <c r="AH75">
        <f t="shared" si="87"/>
        <v>139.48126801152739</v>
      </c>
      <c r="AK75">
        <f t="shared" si="88"/>
        <v>-44.717304397487133</v>
      </c>
    </row>
    <row r="76" spans="1:39" x14ac:dyDescent="0.3">
      <c r="A76" s="125" t="s">
        <v>126</v>
      </c>
      <c r="B76" s="54" t="s">
        <v>21</v>
      </c>
      <c r="C76" s="54" t="s">
        <v>19</v>
      </c>
      <c r="D76" s="54" t="str">
        <f t="shared" si="84"/>
        <v>6ppdq+PFOSlownutrients</v>
      </c>
      <c r="E76" s="54" t="s">
        <v>34</v>
      </c>
      <c r="F76" s="54">
        <v>2.91</v>
      </c>
      <c r="G76" s="54">
        <v>1.25</v>
      </c>
      <c r="H76" s="54">
        <v>3.27</v>
      </c>
      <c r="I76" s="55">
        <v>5</v>
      </c>
      <c r="X76">
        <f t="shared" si="85"/>
        <v>10.803324099722987</v>
      </c>
      <c r="AA76">
        <f t="shared" si="86"/>
        <v>-31.577146767020185</v>
      </c>
      <c r="AE76">
        <f t="shared" si="121"/>
        <v>2.09</v>
      </c>
      <c r="AH76">
        <f t="shared" si="87"/>
        <v>120.46109510086455</v>
      </c>
      <c r="AK76">
        <f t="shared" si="88"/>
        <v>-52.255853797829808</v>
      </c>
    </row>
    <row r="77" spans="1:39" ht="15" thickBot="1" x14ac:dyDescent="0.35">
      <c r="A77" s="150" t="s">
        <v>126</v>
      </c>
      <c r="B77" s="127" t="s">
        <v>21</v>
      </c>
      <c r="C77" s="127" t="s">
        <v>19</v>
      </c>
      <c r="D77" s="127" t="str">
        <f t="shared" si="84"/>
        <v>6ppdq+PFOSlownutrients</v>
      </c>
      <c r="E77" s="127" t="s">
        <v>35</v>
      </c>
      <c r="F77" s="127">
        <v>2.89</v>
      </c>
      <c r="G77" s="127">
        <v>1.66</v>
      </c>
      <c r="H77" s="127">
        <v>2.74</v>
      </c>
      <c r="I77" s="128">
        <v>6.4</v>
      </c>
      <c r="X77">
        <f t="shared" si="85"/>
        <v>41.828254847645432</v>
      </c>
      <c r="AA77">
        <f t="shared" si="86"/>
        <v>-12.418747861785832</v>
      </c>
      <c r="AE77">
        <f t="shared" si="121"/>
        <v>3.5100000000000002</v>
      </c>
      <c r="AH77">
        <f t="shared" si="87"/>
        <v>202.3054755043228</v>
      </c>
      <c r="AK77">
        <f t="shared" si="88"/>
        <v>-19.817247287264404</v>
      </c>
    </row>
    <row r="78" spans="1:39" x14ac:dyDescent="0.3">
      <c r="A78" s="129" t="s">
        <v>126</v>
      </c>
      <c r="B78" s="130" t="s">
        <v>22</v>
      </c>
      <c r="C78" s="130" t="s">
        <v>19</v>
      </c>
      <c r="D78" s="130" t="str">
        <f t="shared" si="84"/>
        <v>6ppdq+PFOShighnutrients</v>
      </c>
      <c r="E78" s="130" t="s">
        <v>32</v>
      </c>
      <c r="F78" s="130">
        <v>2.87</v>
      </c>
      <c r="G78" s="130">
        <v>1.35</v>
      </c>
      <c r="H78" s="130">
        <v>2.39</v>
      </c>
      <c r="I78" s="131">
        <v>3.7</v>
      </c>
      <c r="P78">
        <f>AVERAGE(F78:F81)</f>
        <v>2.8925000000000001</v>
      </c>
      <c r="Q78">
        <f t="shared" ref="Q78:S78" si="138">AVERAGE(G78:G81)</f>
        <v>1.4175</v>
      </c>
      <c r="R78">
        <f t="shared" si="138"/>
        <v>2.1325000000000003</v>
      </c>
      <c r="S78">
        <f t="shared" si="138"/>
        <v>3.4175</v>
      </c>
      <c r="T78">
        <f>_xlfn.STDEV.S(F78:F81)</f>
        <v>1.7078251276599316E-2</v>
      </c>
      <c r="U78">
        <f t="shared" ref="U78:W78" si="139">_xlfn.STDEV.S(G78:G81)</f>
        <v>0.15041608956491315</v>
      </c>
      <c r="V78">
        <f t="shared" si="139"/>
        <v>0.22925604317734649</v>
      </c>
      <c r="W78">
        <f t="shared" si="139"/>
        <v>0.42804789451649006</v>
      </c>
      <c r="X78">
        <f t="shared" si="85"/>
        <v>-18.005540166204987</v>
      </c>
      <c r="Y78">
        <f>AVERAGE(X78:X81)</f>
        <v>-24.26592797783934</v>
      </c>
      <c r="Z78">
        <f>_xlfn.STDEV.S(X78:X81)</f>
        <v>9.4858259172629324</v>
      </c>
      <c r="AA78">
        <f t="shared" si="86"/>
        <v>-49.367088607594937</v>
      </c>
      <c r="AB78">
        <f>AVERAGE(AA78:AA81)</f>
        <v>-53.232979815258297</v>
      </c>
      <c r="AC78">
        <f>_xlfn.STDEV.S(AA78:AA81)</f>
        <v>5.8576516526375642</v>
      </c>
      <c r="AE78">
        <f t="shared" si="121"/>
        <v>0.83000000000000007</v>
      </c>
      <c r="AF78">
        <f t="shared" ref="AF78" si="140">AVERAGE(AE78:AE81)</f>
        <v>0.52499999999999991</v>
      </c>
      <c r="AG78">
        <f t="shared" ref="AG78" si="141">_xlfn.STDEV.S(AE78:AE81)</f>
        <v>0.42813549257215283</v>
      </c>
      <c r="AH78">
        <f t="shared" si="87"/>
        <v>88.040345821325644</v>
      </c>
      <c r="AI78">
        <f t="shared" ref="AI78" si="142">AVERAGE(AH78:AH81)</f>
        <v>40.30979827089336</v>
      </c>
      <c r="AJ78">
        <f t="shared" ref="AJ78" si="143">_xlfn.STDEV.S(AH78:AH81)</f>
        <v>38.524193974884312</v>
      </c>
      <c r="AK78">
        <f t="shared" si="88"/>
        <v>-81.039406053683607</v>
      </c>
      <c r="AL78">
        <f t="shared" ref="AL78" si="144">AVERAGE(AK78:AK81)</f>
        <v>-88.006853226727586</v>
      </c>
      <c r="AM78">
        <f t="shared" ref="AM78" si="145">_xlfn.STDEV.S(AK78:AK81)</f>
        <v>9.7803653357430651</v>
      </c>
    </row>
    <row r="79" spans="1:39" x14ac:dyDescent="0.3">
      <c r="A79" s="129" t="s">
        <v>126</v>
      </c>
      <c r="B79" s="130" t="s">
        <v>22</v>
      </c>
      <c r="C79" s="130" t="s">
        <v>19</v>
      </c>
      <c r="D79" s="130" t="str">
        <f t="shared" si="84"/>
        <v>6ppdq+PFOShighnutrients</v>
      </c>
      <c r="E79" s="130" t="s">
        <v>33</v>
      </c>
      <c r="F79" s="130">
        <v>2.9</v>
      </c>
      <c r="G79" s="130">
        <v>1.31</v>
      </c>
      <c r="H79" s="130">
        <v>1.85</v>
      </c>
      <c r="I79" s="131">
        <v>3.13</v>
      </c>
      <c r="X79">
        <f t="shared" si="85"/>
        <v>-30.637119113573412</v>
      </c>
      <c r="AA79">
        <f t="shared" si="86"/>
        <v>-57.167293876154638</v>
      </c>
      <c r="AE79">
        <f t="shared" si="121"/>
        <v>0.22999999999999998</v>
      </c>
      <c r="AH79">
        <f t="shared" si="87"/>
        <v>13.256484149855908</v>
      </c>
      <c r="AK79">
        <f t="shared" si="88"/>
        <v>-94.745859508852064</v>
      </c>
    </row>
    <row r="80" spans="1:39" x14ac:dyDescent="0.3">
      <c r="A80" s="129" t="s">
        <v>126</v>
      </c>
      <c r="B80" s="130" t="s">
        <v>22</v>
      </c>
      <c r="C80" s="130" t="s">
        <v>19</v>
      </c>
      <c r="D80" s="130" t="str">
        <f t="shared" si="84"/>
        <v>6ppdq+PFOShighnutrients</v>
      </c>
      <c r="E80" s="130" t="s">
        <v>34</v>
      </c>
      <c r="F80" s="130">
        <v>2.91</v>
      </c>
      <c r="G80" s="130">
        <v>1.64</v>
      </c>
      <c r="H80" s="130">
        <v>2.2200000000000002</v>
      </c>
      <c r="I80" s="131">
        <v>3.86</v>
      </c>
      <c r="X80">
        <f t="shared" si="85"/>
        <v>-14.459833795013857</v>
      </c>
      <c r="AA80">
        <f t="shared" si="86"/>
        <v>-47.177557304139583</v>
      </c>
      <c r="AE80">
        <f>I80-F80</f>
        <v>0.94999999999999973</v>
      </c>
      <c r="AH80">
        <f t="shared" si="87"/>
        <v>54.755043227665688</v>
      </c>
      <c r="AK80">
        <f t="shared" si="88"/>
        <v>-78.298115362649924</v>
      </c>
    </row>
    <row r="81" spans="1:37" ht="15" thickBot="1" x14ac:dyDescent="0.35">
      <c r="A81" s="151" t="s">
        <v>126</v>
      </c>
      <c r="B81" s="133" t="s">
        <v>22</v>
      </c>
      <c r="C81" s="133" t="s">
        <v>19</v>
      </c>
      <c r="D81" s="133" t="str">
        <f t="shared" si="84"/>
        <v>6ppdq+PFOShighnutrients</v>
      </c>
      <c r="E81" s="133" t="s">
        <v>35</v>
      </c>
      <c r="F81" s="133">
        <v>2.89</v>
      </c>
      <c r="G81" s="133">
        <v>1.37</v>
      </c>
      <c r="H81" s="133">
        <v>2.0699999999999998</v>
      </c>
      <c r="I81" s="134">
        <v>2.98</v>
      </c>
      <c r="X81">
        <f t="shared" si="85"/>
        <v>-33.961218836565102</v>
      </c>
      <c r="AA81">
        <f t="shared" si="86"/>
        <v>-59.219979473144036</v>
      </c>
      <c r="AE81">
        <f t="shared" si="121"/>
        <v>8.9999999999999858E-2</v>
      </c>
      <c r="AH81">
        <f t="shared" si="87"/>
        <v>5.1873198847262172</v>
      </c>
      <c r="AK81">
        <f t="shared" si="88"/>
        <v>-97.944031981724734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7CCF-3ACE-491E-B9E8-FAAAE61FE5FF}">
  <dimension ref="A1:B33"/>
  <sheetViews>
    <sheetView workbookViewId="0">
      <selection activeCell="B34" sqref="B34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t="s">
        <v>53</v>
      </c>
      <c r="B2">
        <v>1.04</v>
      </c>
    </row>
    <row r="3" spans="1:2" x14ac:dyDescent="0.3">
      <c r="A3" t="s">
        <v>53</v>
      </c>
      <c r="B3">
        <v>1.07</v>
      </c>
    </row>
    <row r="4" spans="1:2" x14ac:dyDescent="0.3">
      <c r="A4" t="s">
        <v>53</v>
      </c>
      <c r="B4">
        <v>1</v>
      </c>
    </row>
    <row r="5" spans="1:2" x14ac:dyDescent="0.3">
      <c r="A5" t="s">
        <v>53</v>
      </c>
      <c r="B5">
        <v>1.17</v>
      </c>
    </row>
    <row r="6" spans="1:2" x14ac:dyDescent="0.3">
      <c r="A6" t="s">
        <v>54</v>
      </c>
      <c r="B6">
        <v>2.2000000000000002</v>
      </c>
    </row>
    <row r="7" spans="1:2" x14ac:dyDescent="0.3">
      <c r="A7" t="s">
        <v>54</v>
      </c>
      <c r="B7">
        <v>2.1800000000000002</v>
      </c>
    </row>
    <row r="8" spans="1:2" x14ac:dyDescent="0.3">
      <c r="A8" t="s">
        <v>54</v>
      </c>
      <c r="B8">
        <v>1.99</v>
      </c>
    </row>
    <row r="9" spans="1:2" x14ac:dyDescent="0.3">
      <c r="A9" t="s">
        <v>54</v>
      </c>
      <c r="B9">
        <v>2.14</v>
      </c>
    </row>
    <row r="10" spans="1:2" x14ac:dyDescent="0.3">
      <c r="A10" t="s">
        <v>55</v>
      </c>
      <c r="B10">
        <v>2.81</v>
      </c>
    </row>
    <row r="11" spans="1:2" x14ac:dyDescent="0.3">
      <c r="A11" t="s">
        <v>55</v>
      </c>
      <c r="B11">
        <v>2.75</v>
      </c>
    </row>
    <row r="12" spans="1:2" x14ac:dyDescent="0.3">
      <c r="A12" t="s">
        <v>55</v>
      </c>
      <c r="B12">
        <v>2.61</v>
      </c>
    </row>
    <row r="13" spans="1:2" x14ac:dyDescent="0.3">
      <c r="A13" t="s">
        <v>55</v>
      </c>
      <c r="B13">
        <v>2.73</v>
      </c>
    </row>
    <row r="14" spans="1:2" x14ac:dyDescent="0.3">
      <c r="A14" t="s">
        <v>14</v>
      </c>
      <c r="B14">
        <v>3.62</v>
      </c>
    </row>
    <row r="15" spans="1:2" x14ac:dyDescent="0.3">
      <c r="A15" t="s">
        <v>14</v>
      </c>
      <c r="B15">
        <v>4.0199999999999996</v>
      </c>
    </row>
    <row r="16" spans="1:2" x14ac:dyDescent="0.3">
      <c r="A16" t="s">
        <v>14</v>
      </c>
      <c r="B16">
        <v>3.57</v>
      </c>
    </row>
    <row r="17" spans="1:2" x14ac:dyDescent="0.3">
      <c r="A17" t="s">
        <v>14</v>
      </c>
      <c r="B17">
        <v>3.86</v>
      </c>
    </row>
    <row r="18" spans="1:2" x14ac:dyDescent="0.3">
      <c r="A18" t="s">
        <v>56</v>
      </c>
      <c r="B18">
        <v>2.4</v>
      </c>
    </row>
    <row r="19" spans="1:2" x14ac:dyDescent="0.3">
      <c r="A19" t="s">
        <v>56</v>
      </c>
      <c r="B19">
        <v>2.1</v>
      </c>
    </row>
    <row r="20" spans="1:2" x14ac:dyDescent="0.3">
      <c r="A20" t="s">
        <v>56</v>
      </c>
      <c r="B20">
        <v>2.37</v>
      </c>
    </row>
    <row r="21" spans="1:2" x14ac:dyDescent="0.3">
      <c r="A21" t="s">
        <v>56</v>
      </c>
      <c r="B21">
        <v>2.36</v>
      </c>
    </row>
    <row r="22" spans="1:2" x14ac:dyDescent="0.3">
      <c r="A22" t="s">
        <v>57</v>
      </c>
      <c r="B22">
        <v>4.34</v>
      </c>
    </row>
    <row r="23" spans="1:2" x14ac:dyDescent="0.3">
      <c r="A23" t="s">
        <v>57</v>
      </c>
      <c r="B23">
        <v>4.4000000000000004</v>
      </c>
    </row>
    <row r="24" spans="1:2" x14ac:dyDescent="0.3">
      <c r="A24" t="s">
        <v>57</v>
      </c>
      <c r="B24">
        <v>4.2</v>
      </c>
    </row>
    <row r="25" spans="1:2" x14ac:dyDescent="0.3">
      <c r="A25" t="s">
        <v>57</v>
      </c>
      <c r="B25">
        <v>4.68</v>
      </c>
    </row>
    <row r="26" spans="1:2" x14ac:dyDescent="0.3">
      <c r="A26" t="s">
        <v>58</v>
      </c>
      <c r="B26">
        <v>7.05</v>
      </c>
    </row>
    <row r="27" spans="1:2" x14ac:dyDescent="0.3">
      <c r="A27" t="s">
        <v>58</v>
      </c>
      <c r="B27">
        <v>6.81</v>
      </c>
    </row>
    <row r="28" spans="1:2" x14ac:dyDescent="0.3">
      <c r="A28" t="s">
        <v>58</v>
      </c>
      <c r="B28">
        <v>6.44</v>
      </c>
    </row>
    <row r="29" spans="1:2" x14ac:dyDescent="0.3">
      <c r="A29" t="s">
        <v>58</v>
      </c>
      <c r="B29">
        <v>6.99</v>
      </c>
    </row>
    <row r="30" spans="1:2" x14ac:dyDescent="0.3">
      <c r="A30" t="s">
        <v>60</v>
      </c>
      <c r="B30">
        <v>9.51</v>
      </c>
    </row>
    <row r="31" spans="1:2" x14ac:dyDescent="0.3">
      <c r="A31" t="s">
        <v>60</v>
      </c>
      <c r="B31">
        <v>8.27</v>
      </c>
    </row>
    <row r="32" spans="1:2" x14ac:dyDescent="0.3">
      <c r="A32" t="s">
        <v>60</v>
      </c>
      <c r="B32">
        <v>8.3800000000000008</v>
      </c>
    </row>
    <row r="33" spans="1:2" x14ac:dyDescent="0.3">
      <c r="A33" t="s">
        <v>60</v>
      </c>
      <c r="B33">
        <v>8.92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FEAC-ABEB-4C04-B01D-79375C365D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118E-AAD4-497A-9F5F-8875C3A78585}">
  <dimension ref="A1:Q24"/>
  <sheetViews>
    <sheetView workbookViewId="0">
      <selection activeCell="F3" sqref="F3:H21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0.52500000000000002</v>
      </c>
      <c r="G2" s="2">
        <v>0.53700000000000003</v>
      </c>
      <c r="H2" s="2">
        <v>0.53500000000000003</v>
      </c>
      <c r="I2">
        <f>AVERAGE(F2:H2)</f>
        <v>0.53233333333333333</v>
      </c>
      <c r="J2" s="2">
        <v>0.19900000000000001</v>
      </c>
      <c r="K2" s="2">
        <v>37.063000000000002</v>
      </c>
      <c r="L2" s="2">
        <v>186.006</v>
      </c>
      <c r="M2" s="2">
        <v>4.4999999999999998E-2</v>
      </c>
      <c r="N2" s="2">
        <v>66.608000000000004</v>
      </c>
      <c r="O2" s="2">
        <v>0.17799999999999999</v>
      </c>
      <c r="P2" s="2">
        <v>33.765000000000001</v>
      </c>
      <c r="Q2" s="4">
        <v>190.048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0.54700000000000004</v>
      </c>
      <c r="G3">
        <v>0.55300000000000005</v>
      </c>
      <c r="H3">
        <v>0.56899999999999995</v>
      </c>
      <c r="I3">
        <f>AVERAGE(F3:H3)</f>
        <v>0.55633333333333335</v>
      </c>
      <c r="M3">
        <v>-1E-3</v>
      </c>
      <c r="N3">
        <v>43.173999999999999</v>
      </c>
      <c r="O3">
        <v>0.153</v>
      </c>
      <c r="P3">
        <v>42.588999999999999</v>
      </c>
      <c r="Q3" s="7">
        <v>279.09500000000003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0.60799999999999998</v>
      </c>
      <c r="G4">
        <v>0.59699999999999998</v>
      </c>
      <c r="H4">
        <v>0.60899999999999999</v>
      </c>
      <c r="I4">
        <f t="shared" ref="I4:I21" si="1">AVERAGE(F4:H4)</f>
        <v>0.60466666666666669</v>
      </c>
      <c r="J4">
        <v>0.22</v>
      </c>
      <c r="K4">
        <v>62.790999999999997</v>
      </c>
      <c r="L4">
        <v>285.18700000000001</v>
      </c>
      <c r="M4">
        <v>3.9809999999999999</v>
      </c>
      <c r="N4">
        <v>3171.25</v>
      </c>
      <c r="O4">
        <v>0.192</v>
      </c>
      <c r="P4">
        <v>60.411000000000001</v>
      </c>
      <c r="Q4" s="7">
        <v>314.58800000000002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0.57599999999999996</v>
      </c>
      <c r="G5" s="9">
        <v>0.59499999999999997</v>
      </c>
      <c r="H5" s="9">
        <v>0.58599999999999997</v>
      </c>
      <c r="I5" s="9">
        <f t="shared" si="1"/>
        <v>0.58566666666666656</v>
      </c>
      <c r="J5" s="9">
        <v>0.19500000000000001</v>
      </c>
      <c r="K5" s="9">
        <v>47.701999999999998</v>
      </c>
      <c r="L5" s="9">
        <v>244.136</v>
      </c>
      <c r="M5" s="9">
        <v>0.13200000000000001</v>
      </c>
      <c r="N5" s="9">
        <v>147.39400000000001</v>
      </c>
      <c r="O5" s="9">
        <v>0.18</v>
      </c>
      <c r="P5" s="9">
        <v>44.253</v>
      </c>
      <c r="Q5" s="10">
        <v>245.434</v>
      </c>
    </row>
    <row r="6" spans="1:17" x14ac:dyDescent="0.3">
      <c r="A6" s="11">
        <v>45856</v>
      </c>
      <c r="B6" s="12" t="s">
        <v>123</v>
      </c>
      <c r="C6" s="12" t="s">
        <v>21</v>
      </c>
      <c r="D6" s="12" t="s">
        <v>15</v>
      </c>
      <c r="E6" s="12" t="str">
        <f t="shared" si="0"/>
        <v>6ppdqlow</v>
      </c>
      <c r="F6" s="12">
        <v>0.502</v>
      </c>
      <c r="G6" s="12">
        <v>0.51400000000000001</v>
      </c>
      <c r="H6" s="12">
        <v>0.504</v>
      </c>
      <c r="I6" s="12">
        <f t="shared" si="1"/>
        <v>0.50666666666666671</v>
      </c>
      <c r="J6" s="12">
        <v>0.17199999999999999</v>
      </c>
      <c r="K6" s="12">
        <v>28.295000000000002</v>
      </c>
      <c r="L6" s="12">
        <v>164.93299999999999</v>
      </c>
      <c r="M6" s="12">
        <v>1.6E-2</v>
      </c>
      <c r="N6" s="12">
        <v>39.003999999999998</v>
      </c>
      <c r="O6" s="12">
        <v>0.14599999999999999</v>
      </c>
      <c r="P6" s="12">
        <v>26.443000000000001</v>
      </c>
      <c r="Q6" s="13">
        <v>181.32</v>
      </c>
    </row>
    <row r="7" spans="1:17" x14ac:dyDescent="0.3">
      <c r="A7" s="14">
        <v>45856</v>
      </c>
      <c r="B7" s="15" t="s">
        <v>123</v>
      </c>
      <c r="C7" s="15" t="s">
        <v>22</v>
      </c>
      <c r="D7" s="15" t="s">
        <v>15</v>
      </c>
      <c r="E7" s="15" t="str">
        <f t="shared" si="0"/>
        <v>6ppdqhigh</v>
      </c>
      <c r="F7" s="15">
        <v>0.497</v>
      </c>
      <c r="G7" s="15">
        <v>0.48299999999999998</v>
      </c>
      <c r="H7" s="15">
        <v>0.49</v>
      </c>
      <c r="I7" s="15">
        <f t="shared" si="1"/>
        <v>0.49</v>
      </c>
      <c r="J7" s="15">
        <v>0.18</v>
      </c>
      <c r="K7" s="15">
        <v>30.67</v>
      </c>
      <c r="L7" s="15">
        <v>170.024</v>
      </c>
      <c r="M7" s="15">
        <v>6.0000000000000001E-3</v>
      </c>
      <c r="N7" s="15">
        <v>35.805999999999997</v>
      </c>
      <c r="O7" s="15">
        <v>0.14299999999999999</v>
      </c>
      <c r="P7" s="15">
        <v>29.931000000000001</v>
      </c>
      <c r="Q7" s="16">
        <v>208.75899999999999</v>
      </c>
    </row>
    <row r="8" spans="1:17" x14ac:dyDescent="0.3">
      <c r="A8" s="17">
        <v>45856</v>
      </c>
      <c r="B8" s="18" t="s">
        <v>124</v>
      </c>
      <c r="C8" s="18" t="s">
        <v>21</v>
      </c>
      <c r="D8" s="18" t="s">
        <v>15</v>
      </c>
      <c r="E8" s="18" t="str">
        <f t="shared" si="0"/>
        <v>6ppdq+Carblow</v>
      </c>
      <c r="F8" s="18">
        <v>0.48899999999999999</v>
      </c>
      <c r="G8" s="18">
        <v>0.47799999999999998</v>
      </c>
      <c r="H8" s="18">
        <v>0.48899999999999999</v>
      </c>
      <c r="I8" s="18">
        <f t="shared" si="1"/>
        <v>0.48533333333333334</v>
      </c>
      <c r="J8" s="18">
        <v>0.16900000000000001</v>
      </c>
      <c r="K8" s="18">
        <v>27.341000000000001</v>
      </c>
      <c r="L8" s="18">
        <v>161.58000000000001</v>
      </c>
      <c r="M8" s="18">
        <v>1.4E-2</v>
      </c>
      <c r="N8" s="18">
        <v>36.512</v>
      </c>
      <c r="O8" s="18">
        <v>0.14599999999999999</v>
      </c>
      <c r="P8" s="18">
        <v>25.542000000000002</v>
      </c>
      <c r="Q8" s="19">
        <v>174.994</v>
      </c>
    </row>
    <row r="9" spans="1:17" x14ac:dyDescent="0.3">
      <c r="A9" s="20">
        <v>45856</v>
      </c>
      <c r="B9" s="21" t="s">
        <v>124</v>
      </c>
      <c r="C9" s="21" t="s">
        <v>22</v>
      </c>
      <c r="D9" s="21" t="s">
        <v>15</v>
      </c>
      <c r="E9" s="21" t="str">
        <f t="shared" si="0"/>
        <v>6ppdq+Carbhigh</v>
      </c>
      <c r="F9" s="21">
        <v>0.49299999999999999</v>
      </c>
      <c r="G9" s="21">
        <v>0.51300000000000001</v>
      </c>
      <c r="H9" s="21">
        <v>0.49399999999999999</v>
      </c>
      <c r="I9" s="21">
        <f t="shared" si="1"/>
        <v>0.5</v>
      </c>
      <c r="J9" s="21">
        <v>0.16600000000000001</v>
      </c>
      <c r="K9" s="21">
        <v>31.626000000000001</v>
      </c>
      <c r="L9" s="21">
        <v>190.303</v>
      </c>
      <c r="M9" s="21">
        <v>4.2000000000000003E-2</v>
      </c>
      <c r="N9" s="21">
        <v>59.658000000000001</v>
      </c>
      <c r="O9" s="21">
        <v>0.154</v>
      </c>
      <c r="P9" s="21">
        <v>28.54</v>
      </c>
      <c r="Q9" s="22">
        <v>185.119</v>
      </c>
    </row>
    <row r="10" spans="1:17" x14ac:dyDescent="0.3">
      <c r="A10" s="23">
        <v>45856</v>
      </c>
      <c r="B10" s="24" t="s">
        <v>125</v>
      </c>
      <c r="C10" s="24" t="s">
        <v>21</v>
      </c>
      <c r="D10" s="24" t="s">
        <v>15</v>
      </c>
      <c r="E10" s="24" t="str">
        <f t="shared" si="0"/>
        <v>6ppdq+Diclow</v>
      </c>
      <c r="F10" s="24">
        <v>0.499</v>
      </c>
      <c r="G10" s="24">
        <v>0.46899999999999997</v>
      </c>
      <c r="H10" s="24">
        <v>0.51100000000000001</v>
      </c>
      <c r="I10" s="24">
        <f t="shared" si="1"/>
        <v>0.49300000000000005</v>
      </c>
      <c r="J10" s="24">
        <v>0.16600000000000001</v>
      </c>
      <c r="K10" s="24">
        <v>30.79</v>
      </c>
      <c r="L10" s="24">
        <v>185.77500000000001</v>
      </c>
      <c r="M10" s="24">
        <v>1.7999999999999999E-2</v>
      </c>
      <c r="N10" s="24">
        <v>43.814</v>
      </c>
      <c r="O10" s="24">
        <v>0.14099999999999999</v>
      </c>
      <c r="P10" s="24">
        <v>29.074999999999999</v>
      </c>
      <c r="Q10" s="25">
        <v>205.5</v>
      </c>
    </row>
    <row r="11" spans="1:17" x14ac:dyDescent="0.3">
      <c r="A11" s="26">
        <v>45856</v>
      </c>
      <c r="B11" s="27" t="s">
        <v>125</v>
      </c>
      <c r="C11" s="27" t="s">
        <v>22</v>
      </c>
      <c r="D11" s="27" t="s">
        <v>15</v>
      </c>
      <c r="E11" s="27" t="str">
        <f t="shared" si="0"/>
        <v>6ppdq+Dichigh</v>
      </c>
      <c r="F11" s="27">
        <v>0.54500000000000004</v>
      </c>
      <c r="G11" s="27">
        <v>0.52</v>
      </c>
      <c r="H11" s="27">
        <v>0.51900000000000002</v>
      </c>
      <c r="I11" s="27">
        <f t="shared" si="1"/>
        <v>0.52800000000000002</v>
      </c>
      <c r="J11" s="27">
        <v>0.187</v>
      </c>
      <c r="K11" s="27">
        <v>30.716000000000001</v>
      </c>
      <c r="L11" s="27">
        <v>164.071</v>
      </c>
      <c r="M11" s="27">
        <v>7.0000000000000001E-3</v>
      </c>
      <c r="N11" s="27">
        <v>36.01</v>
      </c>
      <c r="O11" s="27">
        <v>0.152</v>
      </c>
      <c r="P11" s="27">
        <v>29.696000000000002</v>
      </c>
      <c r="Q11" s="28">
        <v>194.791</v>
      </c>
    </row>
    <row r="12" spans="1:17" x14ac:dyDescent="0.3">
      <c r="A12" s="29">
        <v>45856</v>
      </c>
      <c r="B12" s="30" t="s">
        <v>126</v>
      </c>
      <c r="C12" s="30" t="s">
        <v>21</v>
      </c>
      <c r="D12" s="30" t="s">
        <v>15</v>
      </c>
      <c r="E12" s="30" t="str">
        <f t="shared" si="0"/>
        <v>6ppdq+PFOSlow</v>
      </c>
      <c r="F12" s="30">
        <v>0.49099999999999999</v>
      </c>
      <c r="G12" s="30">
        <v>0.47099999999999997</v>
      </c>
      <c r="H12" s="30">
        <v>0.47699999999999998</v>
      </c>
      <c r="I12" s="30">
        <f t="shared" si="1"/>
        <v>0.47966666666666669</v>
      </c>
      <c r="J12" s="30">
        <v>0.19</v>
      </c>
      <c r="K12" s="30">
        <v>32.838999999999999</v>
      </c>
      <c r="L12" s="30">
        <v>172.601</v>
      </c>
      <c r="M12" s="30">
        <v>2.1999999999999999E-2</v>
      </c>
      <c r="N12" s="30">
        <v>47.631999999999998</v>
      </c>
      <c r="O12" s="30">
        <v>0.16300000000000001</v>
      </c>
      <c r="P12" s="30">
        <v>30.61</v>
      </c>
      <c r="Q12" s="31">
        <v>188.17699999999999</v>
      </c>
    </row>
    <row r="13" spans="1:17" ht="15" thickBot="1" x14ac:dyDescent="0.35">
      <c r="A13" s="32">
        <v>45856</v>
      </c>
      <c r="B13" s="33" t="s">
        <v>126</v>
      </c>
      <c r="C13" s="33" t="s">
        <v>22</v>
      </c>
      <c r="D13" s="33" t="s">
        <v>15</v>
      </c>
      <c r="E13" s="33" t="str">
        <f t="shared" si="0"/>
        <v>6ppdq+PFOShigh</v>
      </c>
      <c r="F13" s="33">
        <v>0.48</v>
      </c>
      <c r="G13" s="33">
        <v>0.47699999999999998</v>
      </c>
      <c r="H13" s="33">
        <v>0.49099999999999999</v>
      </c>
      <c r="I13" s="33">
        <f t="shared" si="1"/>
        <v>0.48266666666666663</v>
      </c>
      <c r="J13" s="33">
        <v>0.16300000000000001</v>
      </c>
      <c r="K13" s="33">
        <v>29.972000000000001</v>
      </c>
      <c r="L13" s="33">
        <v>183.48699999999999</v>
      </c>
      <c r="M13" s="33">
        <v>2E-3</v>
      </c>
      <c r="N13" s="33">
        <v>32.042999999999999</v>
      </c>
      <c r="O13" s="33">
        <v>0.128</v>
      </c>
      <c r="P13" s="33">
        <v>29.478000000000002</v>
      </c>
      <c r="Q13" s="34">
        <v>229.64400000000001</v>
      </c>
    </row>
    <row r="14" spans="1:17" x14ac:dyDescent="0.3">
      <c r="A14" s="35">
        <v>45856</v>
      </c>
      <c r="B14" s="36" t="s">
        <v>123</v>
      </c>
      <c r="C14" s="36" t="s">
        <v>21</v>
      </c>
      <c r="D14" s="36" t="s">
        <v>19</v>
      </c>
      <c r="E14" s="36" t="str">
        <f>B14&amp;C14&amp;D14</f>
        <v>6ppdqlownutrients</v>
      </c>
      <c r="F14" s="36">
        <v>0.58399999999999996</v>
      </c>
      <c r="G14" s="36">
        <v>0.57999999999999996</v>
      </c>
      <c r="H14" s="36">
        <v>0.58699999999999997</v>
      </c>
      <c r="I14" s="36">
        <f t="shared" si="1"/>
        <v>0.58366666666666667</v>
      </c>
      <c r="J14" s="36">
        <v>0.24399999999999999</v>
      </c>
      <c r="K14" s="36">
        <v>41.548000000000002</v>
      </c>
      <c r="L14" s="36">
        <v>170.43299999999999</v>
      </c>
      <c r="M14" s="36">
        <v>1.2999999999999999E-2</v>
      </c>
      <c r="N14" s="36">
        <v>51.594000000000001</v>
      </c>
      <c r="O14" s="36">
        <v>0.19800000000000001</v>
      </c>
      <c r="P14" s="36">
        <v>40.036000000000001</v>
      </c>
      <c r="Q14" s="37">
        <v>202.29900000000001</v>
      </c>
    </row>
    <row r="15" spans="1:17" x14ac:dyDescent="0.3">
      <c r="A15" s="38">
        <v>45856</v>
      </c>
      <c r="B15" s="39" t="s">
        <v>123</v>
      </c>
      <c r="C15" s="39" t="s">
        <v>22</v>
      </c>
      <c r="D15" s="39" t="s">
        <v>19</v>
      </c>
      <c r="E15" s="39" t="str">
        <f t="shared" ref="E15:E21" si="2">B15&amp;C15&amp;D15</f>
        <v>6ppdqhighnutrients</v>
      </c>
      <c r="F15" s="39">
        <v>0.59699999999999998</v>
      </c>
      <c r="G15" s="39">
        <v>0.59399999999999997</v>
      </c>
      <c r="H15" s="39">
        <v>0.60299999999999998</v>
      </c>
      <c r="I15" s="39">
        <f t="shared" si="1"/>
        <v>0.59799999999999998</v>
      </c>
      <c r="J15" s="39">
        <v>0.222</v>
      </c>
      <c r="K15" s="39">
        <v>49.713000000000001</v>
      </c>
      <c r="L15" s="39">
        <v>223.79499999999999</v>
      </c>
      <c r="M15" s="39">
        <v>2E-3</v>
      </c>
      <c r="N15" s="39">
        <v>52.17</v>
      </c>
      <c r="O15" s="39">
        <v>0.17299999999999999</v>
      </c>
      <c r="P15" s="39">
        <v>48.926000000000002</v>
      </c>
      <c r="Q15" s="40">
        <v>282.18200000000002</v>
      </c>
    </row>
    <row r="16" spans="1:17" x14ac:dyDescent="0.3">
      <c r="A16" s="41">
        <v>45856</v>
      </c>
      <c r="B16" s="42" t="s">
        <v>124</v>
      </c>
      <c r="C16" s="42" t="s">
        <v>21</v>
      </c>
      <c r="D16" s="42" t="s">
        <v>19</v>
      </c>
      <c r="E16" s="42" t="str">
        <f t="shared" si="2"/>
        <v>6ppdq+Carblownutrients</v>
      </c>
      <c r="F16" s="42">
        <v>0.61299999999999999</v>
      </c>
      <c r="G16" s="42">
        <v>0.61</v>
      </c>
      <c r="H16" s="42">
        <v>0.59899999999999998</v>
      </c>
      <c r="I16" s="42">
        <f t="shared" si="1"/>
        <v>0.60733333333333328</v>
      </c>
      <c r="J16" s="42">
        <v>0.215</v>
      </c>
      <c r="K16" s="42">
        <v>49.014000000000003</v>
      </c>
      <c r="L16" s="42">
        <v>228.238</v>
      </c>
      <c r="M16" s="42">
        <v>1.9E-2</v>
      </c>
      <c r="N16" s="42">
        <v>66.635000000000005</v>
      </c>
      <c r="O16" s="42">
        <v>0.17899999999999999</v>
      </c>
      <c r="P16" s="42">
        <v>47.802</v>
      </c>
      <c r="Q16" s="43">
        <v>267.64499999999998</v>
      </c>
    </row>
    <row r="17" spans="1:17" x14ac:dyDescent="0.3">
      <c r="A17" s="44">
        <v>45856</v>
      </c>
      <c r="B17" s="45" t="s">
        <v>124</v>
      </c>
      <c r="C17" s="45" t="s">
        <v>22</v>
      </c>
      <c r="D17" s="45" t="s">
        <v>19</v>
      </c>
      <c r="E17" s="45" t="str">
        <f t="shared" si="2"/>
        <v>6ppdq+Carbhighnutrients</v>
      </c>
      <c r="F17" s="45">
        <v>0.59799999999999998</v>
      </c>
      <c r="G17" s="45">
        <v>0.60299999999999998</v>
      </c>
      <c r="H17" s="45">
        <v>0.59599999999999997</v>
      </c>
      <c r="I17" s="45">
        <f t="shared" si="1"/>
        <v>0.59900000000000009</v>
      </c>
      <c r="J17" s="45">
        <v>0.21</v>
      </c>
      <c r="K17" s="45">
        <v>56.66</v>
      </c>
      <c r="L17" s="45">
        <v>270.39299999999997</v>
      </c>
      <c r="M17" s="45">
        <v>0.11700000000000001</v>
      </c>
      <c r="N17" s="45">
        <v>156.47499999999999</v>
      </c>
      <c r="O17" s="45">
        <v>0.188</v>
      </c>
      <c r="P17" s="45">
        <v>54.08</v>
      </c>
      <c r="Q17" s="46">
        <v>287.983</v>
      </c>
    </row>
    <row r="18" spans="1:17" x14ac:dyDescent="0.3">
      <c r="A18" s="47">
        <v>45856</v>
      </c>
      <c r="B18" s="48" t="s">
        <v>125</v>
      </c>
      <c r="C18" s="48" t="s">
        <v>21</v>
      </c>
      <c r="D18" s="48" t="s">
        <v>19</v>
      </c>
      <c r="E18" s="48" t="str">
        <f t="shared" si="2"/>
        <v>6ppdq+Diclownutrients</v>
      </c>
      <c r="F18" s="48">
        <v>0.57999999999999996</v>
      </c>
      <c r="G18" s="48">
        <v>0.57599999999999996</v>
      </c>
      <c r="H18" s="48">
        <v>0.58899999999999997</v>
      </c>
      <c r="I18" s="48">
        <f t="shared" si="1"/>
        <v>0.58166666666666667</v>
      </c>
      <c r="J18" s="48">
        <v>0.21299999999999999</v>
      </c>
      <c r="K18" s="48">
        <v>49.594999999999999</v>
      </c>
      <c r="L18" s="48">
        <v>232.43799999999999</v>
      </c>
      <c r="M18" s="48">
        <v>1.6E-2</v>
      </c>
      <c r="N18" s="48">
        <v>65.477999999999994</v>
      </c>
      <c r="O18" s="48">
        <v>0.17799999999999999</v>
      </c>
      <c r="P18" s="48">
        <v>48.41</v>
      </c>
      <c r="Q18" s="49">
        <v>271.86799999999999</v>
      </c>
    </row>
    <row r="19" spans="1:17" x14ac:dyDescent="0.3">
      <c r="A19" s="50">
        <v>45856</v>
      </c>
      <c r="B19" s="51" t="s">
        <v>125</v>
      </c>
      <c r="C19" s="51" t="s">
        <v>22</v>
      </c>
      <c r="D19" s="51" t="s">
        <v>19</v>
      </c>
      <c r="E19" s="51" t="str">
        <f t="shared" si="2"/>
        <v>6ppdq+Dichighnutrients</v>
      </c>
      <c r="F19" s="51">
        <v>0.57699999999999996</v>
      </c>
      <c r="G19" s="51">
        <v>0.57299999999999995</v>
      </c>
      <c r="H19" s="51">
        <v>0.55800000000000005</v>
      </c>
      <c r="I19" s="51">
        <f t="shared" si="1"/>
        <v>0.56933333333333336</v>
      </c>
      <c r="J19" s="51">
        <v>0.223</v>
      </c>
      <c r="K19" s="51">
        <v>50.77</v>
      </c>
      <c r="L19" s="51">
        <v>227.24199999999999</v>
      </c>
      <c r="M19" s="51">
        <v>2.5000000000000001E-2</v>
      </c>
      <c r="N19" s="51">
        <v>73.087999999999994</v>
      </c>
      <c r="O19" s="51">
        <v>0.188</v>
      </c>
      <c r="P19" s="51">
        <v>49.25</v>
      </c>
      <c r="Q19" s="52">
        <v>262.255</v>
      </c>
    </row>
    <row r="20" spans="1:17" x14ac:dyDescent="0.3">
      <c r="A20" s="53">
        <v>45856</v>
      </c>
      <c r="B20" s="54" t="s">
        <v>126</v>
      </c>
      <c r="C20" s="54" t="s">
        <v>21</v>
      </c>
      <c r="D20" s="54" t="s">
        <v>19</v>
      </c>
      <c r="E20" s="54" t="str">
        <f t="shared" si="2"/>
        <v>6ppdq+PFOSlownutrients</v>
      </c>
      <c r="F20" s="54">
        <v>0.57599999999999996</v>
      </c>
      <c r="G20" s="54">
        <v>0.57899999999999996</v>
      </c>
      <c r="H20" s="54">
        <v>0.59799999999999998</v>
      </c>
      <c r="I20" s="54">
        <f t="shared" si="1"/>
        <v>0.58433333333333326</v>
      </c>
      <c r="J20" s="54">
        <v>0.23499999999999999</v>
      </c>
      <c r="K20" s="54">
        <v>67.412999999999997</v>
      </c>
      <c r="L20" s="54">
        <v>286.87799999999999</v>
      </c>
      <c r="M20" s="54">
        <v>6.4889999999999999</v>
      </c>
      <c r="N20" s="54">
        <v>5151.57</v>
      </c>
      <c r="O20" s="54">
        <v>0.20300000000000001</v>
      </c>
      <c r="P20" s="54">
        <v>65.191999999999993</v>
      </c>
      <c r="Q20" s="55">
        <v>320.65899999999999</v>
      </c>
    </row>
    <row r="21" spans="1:17" ht="15" thickBot="1" x14ac:dyDescent="0.35">
      <c r="A21" s="56">
        <v>45856</v>
      </c>
      <c r="B21" s="57" t="s">
        <v>126</v>
      </c>
      <c r="C21" s="57" t="s">
        <v>22</v>
      </c>
      <c r="D21" s="57" t="s">
        <v>19</v>
      </c>
      <c r="E21" s="57" t="str">
        <f t="shared" si="2"/>
        <v>6ppdq+PFOShighnutrients</v>
      </c>
      <c r="F21" s="57">
        <v>0.60799999999999998</v>
      </c>
      <c r="G21" s="57">
        <v>0.6</v>
      </c>
      <c r="H21" s="57">
        <v>0.60299999999999998</v>
      </c>
      <c r="I21" s="57">
        <f t="shared" si="1"/>
        <v>0.60366666666666668</v>
      </c>
      <c r="J21" s="57">
        <v>0.25</v>
      </c>
      <c r="K21" s="57">
        <v>49.423999999999999</v>
      </c>
      <c r="L21" s="57">
        <v>197.39500000000001</v>
      </c>
      <c r="M21" s="57">
        <v>1.7999999999999999E-2</v>
      </c>
      <c r="N21" s="57">
        <v>64.679000000000002</v>
      </c>
      <c r="O21" s="57">
        <v>0.20599999999999999</v>
      </c>
      <c r="P21" s="57">
        <v>47.819000000000003</v>
      </c>
      <c r="Q21" s="58">
        <v>231.571</v>
      </c>
    </row>
    <row r="24" spans="1:17" x14ac:dyDescent="0.3">
      <c r="E24" t="str">
        <f>B24&amp;C24</f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2C85-3C15-4EC1-95E6-BE0DCF03BCC7}">
  <dimension ref="A1:H61"/>
  <sheetViews>
    <sheetView workbookViewId="0">
      <selection activeCell="I33" sqref="I33"/>
    </sheetView>
  </sheetViews>
  <sheetFormatPr defaultRowHeight="14.4" x14ac:dyDescent="0.3"/>
  <sheetData>
    <row r="1" spans="1:8" x14ac:dyDescent="0.3">
      <c r="A1" t="s">
        <v>77</v>
      </c>
      <c r="B1" t="s">
        <v>95</v>
      </c>
      <c r="C1" t="s">
        <v>78</v>
      </c>
      <c r="D1" t="s">
        <v>96</v>
      </c>
      <c r="E1" t="s">
        <v>98</v>
      </c>
      <c r="F1" t="s">
        <v>120</v>
      </c>
      <c r="G1" t="s">
        <v>145</v>
      </c>
      <c r="H1" t="s">
        <v>176</v>
      </c>
    </row>
    <row r="2" spans="1:8" x14ac:dyDescent="0.3">
      <c r="A2" t="s">
        <v>14</v>
      </c>
      <c r="B2">
        <v>0.56000000000000005</v>
      </c>
      <c r="C2" t="s">
        <v>14</v>
      </c>
      <c r="D2">
        <v>0.49</v>
      </c>
      <c r="E2" t="s">
        <v>14</v>
      </c>
      <c r="F2">
        <v>0.40500000000000003</v>
      </c>
      <c r="G2" t="s">
        <v>14</v>
      </c>
      <c r="H2">
        <v>0.52500000000000002</v>
      </c>
    </row>
    <row r="3" spans="1:8" x14ac:dyDescent="0.3">
      <c r="A3" t="s">
        <v>14</v>
      </c>
      <c r="B3">
        <v>0.57399999999999995</v>
      </c>
      <c r="C3" t="s">
        <v>14</v>
      </c>
      <c r="D3">
        <v>0.50600000000000001</v>
      </c>
      <c r="E3" t="s">
        <v>14</v>
      </c>
      <c r="F3">
        <v>0.42799999999999999</v>
      </c>
      <c r="G3" t="s">
        <v>14</v>
      </c>
      <c r="H3">
        <v>0.53700000000000003</v>
      </c>
    </row>
    <row r="4" spans="1:8" x14ac:dyDescent="0.3">
      <c r="A4" t="s">
        <v>14</v>
      </c>
      <c r="B4">
        <v>0.55500000000000005</v>
      </c>
      <c r="C4" t="s">
        <v>14</v>
      </c>
      <c r="D4">
        <v>0.498</v>
      </c>
      <c r="E4" t="s">
        <v>14</v>
      </c>
      <c r="F4">
        <v>0.434</v>
      </c>
      <c r="G4" t="s">
        <v>14</v>
      </c>
      <c r="H4">
        <v>0.53500000000000003</v>
      </c>
    </row>
    <row r="5" spans="1:8" x14ac:dyDescent="0.3">
      <c r="A5" t="s">
        <v>16</v>
      </c>
      <c r="B5">
        <v>0.56299999999999994</v>
      </c>
      <c r="C5" t="s">
        <v>16</v>
      </c>
      <c r="D5">
        <v>0.52300000000000002</v>
      </c>
      <c r="E5" t="s">
        <v>16</v>
      </c>
      <c r="F5">
        <v>0.312</v>
      </c>
      <c r="G5" t="s">
        <v>16</v>
      </c>
      <c r="H5">
        <v>0.54700000000000004</v>
      </c>
    </row>
    <row r="6" spans="1:8" x14ac:dyDescent="0.3">
      <c r="A6" t="s">
        <v>16</v>
      </c>
      <c r="B6">
        <v>0.56200000000000006</v>
      </c>
      <c r="C6" t="s">
        <v>16</v>
      </c>
      <c r="D6">
        <v>0.52700000000000002</v>
      </c>
      <c r="E6" t="s">
        <v>16</v>
      </c>
      <c r="F6">
        <v>0.32300000000000001</v>
      </c>
      <c r="G6" t="s">
        <v>16</v>
      </c>
      <c r="H6">
        <v>0.55300000000000005</v>
      </c>
    </row>
    <row r="7" spans="1:8" x14ac:dyDescent="0.3">
      <c r="A7" t="s">
        <v>16</v>
      </c>
      <c r="B7">
        <v>0.57099999999999995</v>
      </c>
      <c r="C7" t="s">
        <v>16</v>
      </c>
      <c r="D7">
        <v>0.51900000000000002</v>
      </c>
      <c r="E7" t="s">
        <v>16</v>
      </c>
      <c r="F7">
        <v>0.316</v>
      </c>
      <c r="G7" t="s">
        <v>16</v>
      </c>
      <c r="H7">
        <v>0.56899999999999995</v>
      </c>
    </row>
    <row r="8" spans="1:8" x14ac:dyDescent="0.3">
      <c r="A8" t="s">
        <v>17</v>
      </c>
      <c r="B8">
        <v>0.64700000000000002</v>
      </c>
      <c r="C8" t="s">
        <v>17</v>
      </c>
      <c r="D8">
        <v>0.56299999999999994</v>
      </c>
      <c r="E8" t="s">
        <v>17</v>
      </c>
      <c r="F8">
        <v>0.50800000000000001</v>
      </c>
      <c r="G8" t="s">
        <v>17</v>
      </c>
      <c r="H8">
        <v>0.60799999999999998</v>
      </c>
    </row>
    <row r="9" spans="1:8" x14ac:dyDescent="0.3">
      <c r="A9" t="s">
        <v>17</v>
      </c>
      <c r="B9">
        <v>0.63900000000000001</v>
      </c>
      <c r="C9" t="s">
        <v>17</v>
      </c>
      <c r="D9">
        <v>0.57699999999999996</v>
      </c>
      <c r="E9" t="s">
        <v>17</v>
      </c>
      <c r="F9">
        <v>0.50600000000000001</v>
      </c>
      <c r="G9" t="s">
        <v>17</v>
      </c>
      <c r="H9">
        <v>0.59699999999999998</v>
      </c>
    </row>
    <row r="10" spans="1:8" x14ac:dyDescent="0.3">
      <c r="A10" t="s">
        <v>17</v>
      </c>
      <c r="B10">
        <v>0.65200000000000002</v>
      </c>
      <c r="C10" t="s">
        <v>17</v>
      </c>
      <c r="D10">
        <v>0.56200000000000006</v>
      </c>
      <c r="E10" t="s">
        <v>17</v>
      </c>
      <c r="F10">
        <v>0.48799999999999999</v>
      </c>
      <c r="G10" t="s">
        <v>17</v>
      </c>
      <c r="H10">
        <v>0.60899999999999999</v>
      </c>
    </row>
    <row r="11" spans="1:8" x14ac:dyDescent="0.3">
      <c r="A11" t="s">
        <v>18</v>
      </c>
      <c r="B11">
        <v>0.65900000000000003</v>
      </c>
      <c r="C11" t="s">
        <v>18</v>
      </c>
      <c r="D11">
        <v>0.6</v>
      </c>
      <c r="E11" t="s">
        <v>18</v>
      </c>
      <c r="F11">
        <v>0.48199999999999998</v>
      </c>
      <c r="G11" t="s">
        <v>18</v>
      </c>
      <c r="H11">
        <v>0.57599999999999996</v>
      </c>
    </row>
    <row r="12" spans="1:8" x14ac:dyDescent="0.3">
      <c r="A12" t="s">
        <v>18</v>
      </c>
      <c r="B12">
        <v>0.66500000000000004</v>
      </c>
      <c r="C12" t="s">
        <v>18</v>
      </c>
      <c r="D12">
        <v>0.59299999999999997</v>
      </c>
      <c r="E12" t="s">
        <v>18</v>
      </c>
      <c r="F12">
        <v>0.49099999999999999</v>
      </c>
      <c r="G12" t="s">
        <v>18</v>
      </c>
      <c r="H12">
        <v>0.59499999999999997</v>
      </c>
    </row>
    <row r="13" spans="1:8" x14ac:dyDescent="0.3">
      <c r="A13" t="s">
        <v>18</v>
      </c>
      <c r="B13">
        <v>0.66900000000000004</v>
      </c>
      <c r="C13" t="s">
        <v>18</v>
      </c>
      <c r="D13">
        <v>0.59499999999999997</v>
      </c>
      <c r="E13" t="s">
        <v>18</v>
      </c>
      <c r="F13">
        <v>0.49</v>
      </c>
      <c r="G13" t="s">
        <v>18</v>
      </c>
      <c r="H13">
        <v>0.58599999999999997</v>
      </c>
    </row>
    <row r="14" spans="1:8" x14ac:dyDescent="0.3">
      <c r="A14" t="s">
        <v>61</v>
      </c>
      <c r="B14">
        <v>0.60299999999999998</v>
      </c>
      <c r="C14" t="s">
        <v>79</v>
      </c>
      <c r="D14">
        <v>0.52500000000000002</v>
      </c>
      <c r="E14" t="s">
        <v>104</v>
      </c>
      <c r="F14">
        <v>0.44</v>
      </c>
      <c r="G14" t="s">
        <v>146</v>
      </c>
      <c r="H14">
        <v>0.502</v>
      </c>
    </row>
    <row r="15" spans="1:8" x14ac:dyDescent="0.3">
      <c r="A15" t="s">
        <v>61</v>
      </c>
      <c r="B15">
        <v>0.59299999999999997</v>
      </c>
      <c r="C15" t="s">
        <v>79</v>
      </c>
      <c r="D15">
        <v>0.504</v>
      </c>
      <c r="E15" t="s">
        <v>104</v>
      </c>
      <c r="F15">
        <v>0.433</v>
      </c>
      <c r="G15" t="s">
        <v>146</v>
      </c>
      <c r="H15">
        <v>0.51400000000000001</v>
      </c>
    </row>
    <row r="16" spans="1:8" x14ac:dyDescent="0.3">
      <c r="A16" t="s">
        <v>61</v>
      </c>
      <c r="B16">
        <v>0.61199999999999999</v>
      </c>
      <c r="C16" t="s">
        <v>79</v>
      </c>
      <c r="D16">
        <v>0.497</v>
      </c>
      <c r="E16" t="s">
        <v>104</v>
      </c>
      <c r="F16">
        <v>0.434</v>
      </c>
      <c r="G16" t="s">
        <v>146</v>
      </c>
      <c r="H16">
        <v>0.504</v>
      </c>
    </row>
    <row r="17" spans="1:8" x14ac:dyDescent="0.3">
      <c r="A17" t="s">
        <v>62</v>
      </c>
      <c r="B17">
        <v>0.61499999999999999</v>
      </c>
      <c r="C17" t="s">
        <v>80</v>
      </c>
      <c r="D17">
        <v>0.496</v>
      </c>
      <c r="E17" t="s">
        <v>105</v>
      </c>
      <c r="F17">
        <v>0.437</v>
      </c>
      <c r="G17" t="s">
        <v>147</v>
      </c>
      <c r="H17">
        <v>0.497</v>
      </c>
    </row>
    <row r="18" spans="1:8" x14ac:dyDescent="0.3">
      <c r="A18" t="s">
        <v>62</v>
      </c>
      <c r="B18">
        <v>0.61299999999999999</v>
      </c>
      <c r="C18" t="s">
        <v>80</v>
      </c>
      <c r="D18">
        <v>0.51500000000000001</v>
      </c>
      <c r="E18" t="s">
        <v>105</v>
      </c>
      <c r="F18">
        <v>0.42499999999999999</v>
      </c>
      <c r="G18" t="s">
        <v>147</v>
      </c>
      <c r="H18">
        <v>0.48299999999999998</v>
      </c>
    </row>
    <row r="19" spans="1:8" x14ac:dyDescent="0.3">
      <c r="A19" t="s">
        <v>62</v>
      </c>
      <c r="B19">
        <v>0.60299999999999998</v>
      </c>
      <c r="C19" t="s">
        <v>80</v>
      </c>
      <c r="D19">
        <v>0.51800000000000002</v>
      </c>
      <c r="E19" t="s">
        <v>105</v>
      </c>
      <c r="F19">
        <v>0.42499999999999999</v>
      </c>
      <c r="G19" t="s">
        <v>147</v>
      </c>
      <c r="H19">
        <v>0.49</v>
      </c>
    </row>
    <row r="20" spans="1:8" x14ac:dyDescent="0.3">
      <c r="A20" t="s">
        <v>63</v>
      </c>
      <c r="B20">
        <v>0.57199999999999995</v>
      </c>
      <c r="C20" t="s">
        <v>81</v>
      </c>
      <c r="D20">
        <v>0.49299999999999999</v>
      </c>
      <c r="E20" t="s">
        <v>106</v>
      </c>
      <c r="F20">
        <v>0.443</v>
      </c>
      <c r="G20" t="s">
        <v>148</v>
      </c>
      <c r="H20">
        <v>0.48899999999999999</v>
      </c>
    </row>
    <row r="21" spans="1:8" x14ac:dyDescent="0.3">
      <c r="A21" t="s">
        <v>63</v>
      </c>
      <c r="B21">
        <v>0.57799999999999996</v>
      </c>
      <c r="C21" t="s">
        <v>81</v>
      </c>
      <c r="D21">
        <v>0.498</v>
      </c>
      <c r="E21" t="s">
        <v>106</v>
      </c>
      <c r="F21">
        <v>0.44800000000000001</v>
      </c>
      <c r="G21" t="s">
        <v>148</v>
      </c>
      <c r="H21">
        <v>0.47799999999999998</v>
      </c>
    </row>
    <row r="22" spans="1:8" x14ac:dyDescent="0.3">
      <c r="A22" t="s">
        <v>63</v>
      </c>
      <c r="B22">
        <v>0.56899999999999995</v>
      </c>
      <c r="C22" t="s">
        <v>81</v>
      </c>
      <c r="D22">
        <v>0.505</v>
      </c>
      <c r="E22" t="s">
        <v>106</v>
      </c>
      <c r="F22">
        <v>0.42599999999999999</v>
      </c>
      <c r="G22" t="s">
        <v>148</v>
      </c>
      <c r="H22">
        <v>0.48899999999999999</v>
      </c>
    </row>
    <row r="23" spans="1:8" x14ac:dyDescent="0.3">
      <c r="A23" t="s">
        <v>64</v>
      </c>
      <c r="B23">
        <v>0.56499999999999995</v>
      </c>
      <c r="C23" t="s">
        <v>82</v>
      </c>
      <c r="D23">
        <v>0.51700000000000002</v>
      </c>
      <c r="E23" t="s">
        <v>107</v>
      </c>
      <c r="F23">
        <v>0.437</v>
      </c>
      <c r="G23" t="s">
        <v>149</v>
      </c>
      <c r="H23">
        <v>0.49299999999999999</v>
      </c>
    </row>
    <row r="24" spans="1:8" x14ac:dyDescent="0.3">
      <c r="A24" t="s">
        <v>64</v>
      </c>
      <c r="B24">
        <v>0.55400000000000005</v>
      </c>
      <c r="C24" t="s">
        <v>82</v>
      </c>
      <c r="D24">
        <v>0.55000000000000004</v>
      </c>
      <c r="E24" t="s">
        <v>107</v>
      </c>
      <c r="F24">
        <v>0.432</v>
      </c>
      <c r="G24" t="s">
        <v>149</v>
      </c>
      <c r="H24">
        <v>0.51300000000000001</v>
      </c>
    </row>
    <row r="25" spans="1:8" x14ac:dyDescent="0.3">
      <c r="A25" t="s">
        <v>64</v>
      </c>
      <c r="B25">
        <v>0.55000000000000004</v>
      </c>
      <c r="C25" t="s">
        <v>82</v>
      </c>
      <c r="D25">
        <v>0.53</v>
      </c>
      <c r="E25" t="s">
        <v>107</v>
      </c>
      <c r="F25">
        <v>0.45300000000000001</v>
      </c>
      <c r="G25" t="s">
        <v>149</v>
      </c>
      <c r="H25">
        <v>0.49399999999999999</v>
      </c>
    </row>
    <row r="26" spans="1:8" x14ac:dyDescent="0.3">
      <c r="A26" t="s">
        <v>65</v>
      </c>
      <c r="B26">
        <v>0.55600000000000005</v>
      </c>
      <c r="C26" t="s">
        <v>83</v>
      </c>
      <c r="D26">
        <v>0.51400000000000001</v>
      </c>
      <c r="E26" t="s">
        <v>108</v>
      </c>
      <c r="F26">
        <v>0.28000000000000003</v>
      </c>
      <c r="G26" t="s">
        <v>150</v>
      </c>
      <c r="H26">
        <v>0.499</v>
      </c>
    </row>
    <row r="27" spans="1:8" x14ac:dyDescent="0.3">
      <c r="A27" t="s">
        <v>65</v>
      </c>
      <c r="B27">
        <v>0.53500000000000003</v>
      </c>
      <c r="C27" t="s">
        <v>83</v>
      </c>
      <c r="D27">
        <v>0.52300000000000002</v>
      </c>
      <c r="E27" t="s">
        <v>108</v>
      </c>
      <c r="F27">
        <v>0.26700000000000002</v>
      </c>
      <c r="G27" t="s">
        <v>150</v>
      </c>
      <c r="H27">
        <v>0.46899999999999997</v>
      </c>
    </row>
    <row r="28" spans="1:8" x14ac:dyDescent="0.3">
      <c r="A28" t="s">
        <v>65</v>
      </c>
      <c r="B28">
        <v>0.55000000000000004</v>
      </c>
      <c r="C28" t="s">
        <v>83</v>
      </c>
      <c r="D28">
        <v>0.51500000000000001</v>
      </c>
      <c r="E28" t="s">
        <v>108</v>
      </c>
      <c r="F28">
        <v>0.28299999999999997</v>
      </c>
      <c r="G28" t="s">
        <v>150</v>
      </c>
      <c r="H28">
        <v>0.51100000000000001</v>
      </c>
    </row>
    <row r="29" spans="1:8" x14ac:dyDescent="0.3">
      <c r="A29" t="s">
        <v>66</v>
      </c>
      <c r="B29">
        <v>0.53800000000000003</v>
      </c>
      <c r="C29" t="s">
        <v>84</v>
      </c>
      <c r="D29">
        <v>0.53600000000000003</v>
      </c>
      <c r="E29" t="s">
        <v>109</v>
      </c>
      <c r="F29">
        <v>0.42699999999999999</v>
      </c>
      <c r="G29" t="s">
        <v>151</v>
      </c>
      <c r="H29">
        <v>0.54500000000000004</v>
      </c>
    </row>
    <row r="30" spans="1:8" x14ac:dyDescent="0.3">
      <c r="A30" t="s">
        <v>66</v>
      </c>
      <c r="B30">
        <v>0.53800000000000003</v>
      </c>
      <c r="C30" t="s">
        <v>84</v>
      </c>
      <c r="D30">
        <v>0.52500000000000002</v>
      </c>
      <c r="E30" t="s">
        <v>109</v>
      </c>
      <c r="F30">
        <v>0.44600000000000001</v>
      </c>
      <c r="G30" t="s">
        <v>151</v>
      </c>
      <c r="H30">
        <v>0.52</v>
      </c>
    </row>
    <row r="31" spans="1:8" x14ac:dyDescent="0.3">
      <c r="A31" t="s">
        <v>66</v>
      </c>
      <c r="B31">
        <v>0.57099999999999995</v>
      </c>
      <c r="C31" t="s">
        <v>84</v>
      </c>
      <c r="D31">
        <v>0.502</v>
      </c>
      <c r="E31" t="s">
        <v>109</v>
      </c>
      <c r="F31">
        <v>0.45100000000000001</v>
      </c>
      <c r="G31" t="s">
        <v>151</v>
      </c>
      <c r="H31">
        <v>0.51900000000000002</v>
      </c>
    </row>
    <row r="32" spans="1:8" x14ac:dyDescent="0.3">
      <c r="A32" t="s">
        <v>67</v>
      </c>
      <c r="B32">
        <v>0.60199999999999998</v>
      </c>
      <c r="C32" t="s">
        <v>86</v>
      </c>
      <c r="D32">
        <v>0.53500000000000003</v>
      </c>
      <c r="E32" t="s">
        <v>110</v>
      </c>
      <c r="F32">
        <v>0.441</v>
      </c>
      <c r="G32" t="s">
        <v>152</v>
      </c>
      <c r="H32">
        <v>0.49099999999999999</v>
      </c>
    </row>
    <row r="33" spans="1:8" x14ac:dyDescent="0.3">
      <c r="A33" t="s">
        <v>67</v>
      </c>
      <c r="B33">
        <v>0.58099999999999996</v>
      </c>
      <c r="C33" t="s">
        <v>86</v>
      </c>
      <c r="D33">
        <v>0.53500000000000003</v>
      </c>
      <c r="E33" t="s">
        <v>110</v>
      </c>
      <c r="F33">
        <v>0.46300000000000002</v>
      </c>
      <c r="G33" t="s">
        <v>152</v>
      </c>
      <c r="H33">
        <v>0.47099999999999997</v>
      </c>
    </row>
    <row r="34" spans="1:8" x14ac:dyDescent="0.3">
      <c r="A34" t="s">
        <v>67</v>
      </c>
      <c r="B34">
        <v>0.59</v>
      </c>
      <c r="C34" t="s">
        <v>86</v>
      </c>
      <c r="D34">
        <v>0.52300000000000002</v>
      </c>
      <c r="E34" t="s">
        <v>110</v>
      </c>
      <c r="F34">
        <v>0.45800000000000002</v>
      </c>
      <c r="G34" t="s">
        <v>152</v>
      </c>
      <c r="H34">
        <v>0.47699999999999998</v>
      </c>
    </row>
    <row r="35" spans="1:8" x14ac:dyDescent="0.3">
      <c r="A35" t="s">
        <v>68</v>
      </c>
      <c r="B35">
        <v>0.58199999999999996</v>
      </c>
      <c r="C35" t="s">
        <v>85</v>
      </c>
      <c r="D35">
        <v>0.51500000000000001</v>
      </c>
      <c r="E35" t="s">
        <v>111</v>
      </c>
      <c r="F35">
        <v>0.45600000000000002</v>
      </c>
      <c r="G35" t="s">
        <v>153</v>
      </c>
      <c r="H35">
        <v>0.48</v>
      </c>
    </row>
    <row r="36" spans="1:8" x14ac:dyDescent="0.3">
      <c r="A36" t="s">
        <v>68</v>
      </c>
      <c r="B36">
        <v>0.57799999999999996</v>
      </c>
      <c r="C36" t="s">
        <v>85</v>
      </c>
      <c r="D36">
        <v>0.51200000000000001</v>
      </c>
      <c r="E36" t="s">
        <v>111</v>
      </c>
      <c r="F36">
        <v>0.48199999999999998</v>
      </c>
      <c r="G36" t="s">
        <v>153</v>
      </c>
      <c r="H36">
        <v>0.47699999999999998</v>
      </c>
    </row>
    <row r="37" spans="1:8" x14ac:dyDescent="0.3">
      <c r="A37" t="s">
        <v>68</v>
      </c>
      <c r="B37">
        <v>0.57899999999999996</v>
      </c>
      <c r="C37" t="s">
        <v>85</v>
      </c>
      <c r="D37">
        <v>0.51700000000000002</v>
      </c>
      <c r="E37" t="s">
        <v>111</v>
      </c>
      <c r="F37">
        <v>0.45200000000000001</v>
      </c>
      <c r="G37" t="s">
        <v>153</v>
      </c>
      <c r="H37">
        <v>0.49099999999999999</v>
      </c>
    </row>
    <row r="38" spans="1:8" x14ac:dyDescent="0.3">
      <c r="A38" t="s">
        <v>69</v>
      </c>
      <c r="B38">
        <v>0.66</v>
      </c>
      <c r="C38" t="s">
        <v>87</v>
      </c>
      <c r="D38">
        <v>0.57899999999999996</v>
      </c>
      <c r="E38" t="s">
        <v>112</v>
      </c>
      <c r="F38">
        <v>0.53900000000000003</v>
      </c>
      <c r="G38" t="s">
        <v>154</v>
      </c>
      <c r="H38">
        <v>0.58399999999999996</v>
      </c>
    </row>
    <row r="39" spans="1:8" x14ac:dyDescent="0.3">
      <c r="A39" t="s">
        <v>69</v>
      </c>
      <c r="B39">
        <v>0.68100000000000005</v>
      </c>
      <c r="C39" t="s">
        <v>87</v>
      </c>
      <c r="D39">
        <v>0.56499999999999995</v>
      </c>
      <c r="E39" t="s">
        <v>112</v>
      </c>
      <c r="F39">
        <v>0.53400000000000003</v>
      </c>
      <c r="G39" t="s">
        <v>154</v>
      </c>
      <c r="H39">
        <v>0.57999999999999996</v>
      </c>
    </row>
    <row r="40" spans="1:8" x14ac:dyDescent="0.3">
      <c r="A40" t="s">
        <v>69</v>
      </c>
      <c r="B40">
        <v>0.66300000000000003</v>
      </c>
      <c r="C40" t="s">
        <v>87</v>
      </c>
      <c r="D40">
        <v>0.57599999999999996</v>
      </c>
      <c r="E40" t="s">
        <v>112</v>
      </c>
      <c r="F40">
        <v>0.55500000000000005</v>
      </c>
      <c r="G40" t="s">
        <v>154</v>
      </c>
      <c r="H40">
        <v>0.58699999999999997</v>
      </c>
    </row>
    <row r="41" spans="1:8" x14ac:dyDescent="0.3">
      <c r="A41" t="s">
        <v>70</v>
      </c>
      <c r="B41">
        <v>0.66900000000000004</v>
      </c>
      <c r="C41" t="s">
        <v>88</v>
      </c>
      <c r="D41">
        <v>0.60299999999999998</v>
      </c>
      <c r="E41" t="s">
        <v>113</v>
      </c>
      <c r="F41">
        <v>0.54</v>
      </c>
      <c r="G41" t="s">
        <v>155</v>
      </c>
      <c r="H41">
        <v>0.59699999999999998</v>
      </c>
    </row>
    <row r="42" spans="1:8" x14ac:dyDescent="0.3">
      <c r="A42" t="s">
        <v>70</v>
      </c>
      <c r="B42">
        <v>0.66900000000000004</v>
      </c>
      <c r="C42" t="s">
        <v>88</v>
      </c>
      <c r="D42">
        <v>0.59099999999999997</v>
      </c>
      <c r="E42" t="s">
        <v>113</v>
      </c>
      <c r="F42">
        <v>0.54500000000000004</v>
      </c>
      <c r="G42" t="s">
        <v>155</v>
      </c>
      <c r="H42">
        <v>0.59399999999999997</v>
      </c>
    </row>
    <row r="43" spans="1:8" x14ac:dyDescent="0.3">
      <c r="A43" t="s">
        <v>70</v>
      </c>
      <c r="B43">
        <v>0.66100000000000003</v>
      </c>
      <c r="C43" t="s">
        <v>88</v>
      </c>
      <c r="D43">
        <v>0.57699999999999996</v>
      </c>
      <c r="E43" t="s">
        <v>113</v>
      </c>
      <c r="F43">
        <v>0.54400000000000004</v>
      </c>
      <c r="G43" t="s">
        <v>155</v>
      </c>
      <c r="H43">
        <v>0.60299999999999998</v>
      </c>
    </row>
    <row r="44" spans="1:8" x14ac:dyDescent="0.3">
      <c r="A44" t="s">
        <v>71</v>
      </c>
      <c r="B44">
        <v>0.626</v>
      </c>
      <c r="C44" t="s">
        <v>89</v>
      </c>
      <c r="D44">
        <v>0.56699999999999995</v>
      </c>
      <c r="E44" t="s">
        <v>114</v>
      </c>
      <c r="F44">
        <v>0.53300000000000003</v>
      </c>
      <c r="G44" t="s">
        <v>156</v>
      </c>
      <c r="H44">
        <v>0.61299999999999999</v>
      </c>
    </row>
    <row r="45" spans="1:8" x14ac:dyDescent="0.3">
      <c r="A45" t="s">
        <v>71</v>
      </c>
      <c r="B45">
        <v>0.64700000000000002</v>
      </c>
      <c r="C45" t="s">
        <v>89</v>
      </c>
      <c r="D45">
        <v>0.59299999999999997</v>
      </c>
      <c r="E45" t="s">
        <v>114</v>
      </c>
      <c r="F45">
        <v>0.54100000000000004</v>
      </c>
      <c r="G45" t="s">
        <v>156</v>
      </c>
      <c r="H45">
        <v>0.61</v>
      </c>
    </row>
    <row r="46" spans="1:8" x14ac:dyDescent="0.3">
      <c r="A46" t="s">
        <v>71</v>
      </c>
      <c r="B46">
        <v>0.65100000000000002</v>
      </c>
      <c r="C46" t="s">
        <v>89</v>
      </c>
      <c r="D46">
        <v>0.58199999999999996</v>
      </c>
      <c r="E46" t="s">
        <v>114</v>
      </c>
      <c r="F46">
        <v>0.53800000000000003</v>
      </c>
      <c r="G46" t="s">
        <v>156</v>
      </c>
      <c r="H46">
        <v>0.59899999999999998</v>
      </c>
    </row>
    <row r="47" spans="1:8" x14ac:dyDescent="0.3">
      <c r="A47" t="s">
        <v>72</v>
      </c>
      <c r="B47">
        <v>0.66100000000000003</v>
      </c>
      <c r="C47" t="s">
        <v>90</v>
      </c>
      <c r="D47">
        <v>0.59499999999999997</v>
      </c>
      <c r="E47" t="s">
        <v>115</v>
      </c>
      <c r="F47">
        <v>0.498</v>
      </c>
      <c r="G47" t="s">
        <v>157</v>
      </c>
      <c r="H47">
        <v>0.59799999999999998</v>
      </c>
    </row>
    <row r="48" spans="1:8" x14ac:dyDescent="0.3">
      <c r="A48" t="s">
        <v>72</v>
      </c>
      <c r="B48">
        <v>0.63600000000000001</v>
      </c>
      <c r="C48" t="s">
        <v>90</v>
      </c>
      <c r="D48">
        <v>0.58099999999999996</v>
      </c>
      <c r="E48" t="s">
        <v>115</v>
      </c>
      <c r="F48">
        <v>0.51100000000000001</v>
      </c>
      <c r="G48" t="s">
        <v>157</v>
      </c>
      <c r="H48">
        <v>0.60299999999999998</v>
      </c>
    </row>
    <row r="49" spans="1:8" x14ac:dyDescent="0.3">
      <c r="A49" t="s">
        <v>72</v>
      </c>
      <c r="B49">
        <v>0.65300000000000002</v>
      </c>
      <c r="C49" t="s">
        <v>90</v>
      </c>
      <c r="D49">
        <v>0.59599999999999997</v>
      </c>
      <c r="E49" t="s">
        <v>115</v>
      </c>
      <c r="F49">
        <v>0.52300000000000002</v>
      </c>
      <c r="G49" t="s">
        <v>157</v>
      </c>
      <c r="H49">
        <v>0.59599999999999997</v>
      </c>
    </row>
    <row r="50" spans="1:8" x14ac:dyDescent="0.3">
      <c r="A50" t="s">
        <v>73</v>
      </c>
      <c r="B50">
        <v>0.65600000000000003</v>
      </c>
      <c r="C50" t="s">
        <v>91</v>
      </c>
      <c r="D50">
        <v>0.59699999999999998</v>
      </c>
      <c r="E50" t="s">
        <v>116</v>
      </c>
      <c r="F50">
        <v>0.496</v>
      </c>
      <c r="G50" t="s">
        <v>158</v>
      </c>
      <c r="H50">
        <v>0.57999999999999996</v>
      </c>
    </row>
    <row r="51" spans="1:8" x14ac:dyDescent="0.3">
      <c r="A51" t="s">
        <v>73</v>
      </c>
      <c r="B51">
        <v>0.66400000000000003</v>
      </c>
      <c r="C51" t="s">
        <v>91</v>
      </c>
      <c r="D51">
        <v>0.59399999999999997</v>
      </c>
      <c r="E51" t="s">
        <v>116</v>
      </c>
      <c r="F51">
        <v>0.50600000000000001</v>
      </c>
      <c r="G51" t="s">
        <v>158</v>
      </c>
      <c r="H51">
        <v>0.57599999999999996</v>
      </c>
    </row>
    <row r="52" spans="1:8" x14ac:dyDescent="0.3">
      <c r="A52" t="s">
        <v>73</v>
      </c>
      <c r="B52">
        <v>0.66700000000000004</v>
      </c>
      <c r="C52" t="s">
        <v>91</v>
      </c>
      <c r="D52">
        <v>0.57799999999999996</v>
      </c>
      <c r="E52" t="s">
        <v>116</v>
      </c>
      <c r="F52">
        <v>0.504</v>
      </c>
      <c r="G52" t="s">
        <v>158</v>
      </c>
      <c r="H52">
        <v>0.58899999999999997</v>
      </c>
    </row>
    <row r="53" spans="1:8" x14ac:dyDescent="0.3">
      <c r="A53" t="s">
        <v>74</v>
      </c>
      <c r="B53">
        <v>0.66200000000000003</v>
      </c>
      <c r="C53" t="s">
        <v>92</v>
      </c>
      <c r="D53">
        <v>0.61399999999999999</v>
      </c>
      <c r="E53" t="s">
        <v>117</v>
      </c>
      <c r="F53">
        <v>0.48199999999999998</v>
      </c>
      <c r="G53" t="s">
        <v>159</v>
      </c>
      <c r="H53">
        <v>0.57699999999999996</v>
      </c>
    </row>
    <row r="54" spans="1:8" x14ac:dyDescent="0.3">
      <c r="A54" t="s">
        <v>74</v>
      </c>
      <c r="B54">
        <v>0.66400000000000003</v>
      </c>
      <c r="C54" t="s">
        <v>92</v>
      </c>
      <c r="D54">
        <v>0.59799999999999998</v>
      </c>
      <c r="E54" t="s">
        <v>117</v>
      </c>
      <c r="F54">
        <v>0.49199999999999999</v>
      </c>
      <c r="G54" t="s">
        <v>159</v>
      </c>
      <c r="H54">
        <v>0.57299999999999995</v>
      </c>
    </row>
    <row r="55" spans="1:8" x14ac:dyDescent="0.3">
      <c r="A55" t="s">
        <v>74</v>
      </c>
      <c r="B55">
        <v>0.65400000000000003</v>
      </c>
      <c r="C55" t="s">
        <v>92</v>
      </c>
      <c r="D55">
        <v>0.60899999999999999</v>
      </c>
      <c r="E55" t="s">
        <v>117</v>
      </c>
      <c r="F55">
        <v>0.48799999999999999</v>
      </c>
      <c r="G55" t="s">
        <v>159</v>
      </c>
      <c r="H55">
        <v>0.55800000000000005</v>
      </c>
    </row>
    <row r="56" spans="1:8" x14ac:dyDescent="0.3">
      <c r="A56" t="s">
        <v>75</v>
      </c>
      <c r="B56">
        <v>0.66600000000000004</v>
      </c>
      <c r="C56" t="s">
        <v>93</v>
      </c>
      <c r="D56">
        <v>0.59699999999999998</v>
      </c>
      <c r="E56" t="s">
        <v>118</v>
      </c>
      <c r="F56">
        <v>0.51300000000000001</v>
      </c>
      <c r="G56" t="s">
        <v>160</v>
      </c>
      <c r="H56">
        <v>0.57599999999999996</v>
      </c>
    </row>
    <row r="57" spans="1:8" x14ac:dyDescent="0.3">
      <c r="A57" t="s">
        <v>75</v>
      </c>
      <c r="B57">
        <v>0.66700000000000004</v>
      </c>
      <c r="C57" t="s">
        <v>93</v>
      </c>
      <c r="D57">
        <v>0.59899999999999998</v>
      </c>
      <c r="E57" t="s">
        <v>118</v>
      </c>
      <c r="F57">
        <v>0.51300000000000001</v>
      </c>
      <c r="G57" t="s">
        <v>160</v>
      </c>
      <c r="H57">
        <v>0.57899999999999996</v>
      </c>
    </row>
    <row r="58" spans="1:8" x14ac:dyDescent="0.3">
      <c r="A58" t="s">
        <v>75</v>
      </c>
      <c r="B58">
        <v>0.66100000000000003</v>
      </c>
      <c r="C58" t="s">
        <v>93</v>
      </c>
      <c r="D58">
        <v>0.58799999999999997</v>
      </c>
      <c r="E58" t="s">
        <v>118</v>
      </c>
      <c r="F58">
        <v>0.51300000000000001</v>
      </c>
      <c r="G58" t="s">
        <v>160</v>
      </c>
      <c r="H58">
        <v>0.59799999999999998</v>
      </c>
    </row>
    <row r="59" spans="1:8" x14ac:dyDescent="0.3">
      <c r="A59" t="s">
        <v>76</v>
      </c>
      <c r="B59">
        <v>0.66200000000000003</v>
      </c>
      <c r="C59" t="s">
        <v>94</v>
      </c>
      <c r="D59">
        <v>0.60699999999999998</v>
      </c>
      <c r="E59" t="s">
        <v>119</v>
      </c>
      <c r="F59">
        <v>0.53200000000000003</v>
      </c>
      <c r="G59" t="s">
        <v>161</v>
      </c>
      <c r="H59">
        <v>0.60799999999999998</v>
      </c>
    </row>
    <row r="60" spans="1:8" x14ac:dyDescent="0.3">
      <c r="A60" t="s">
        <v>76</v>
      </c>
      <c r="B60">
        <v>0.65600000000000003</v>
      </c>
      <c r="C60" t="s">
        <v>94</v>
      </c>
      <c r="D60">
        <v>0.59099999999999997</v>
      </c>
      <c r="E60" t="s">
        <v>119</v>
      </c>
      <c r="F60">
        <v>0.52700000000000002</v>
      </c>
      <c r="G60" t="s">
        <v>161</v>
      </c>
      <c r="H60">
        <v>0.6</v>
      </c>
    </row>
    <row r="61" spans="1:8" x14ac:dyDescent="0.3">
      <c r="A61" t="s">
        <v>76</v>
      </c>
      <c r="B61">
        <v>0.65600000000000003</v>
      </c>
      <c r="C61" t="s">
        <v>94</v>
      </c>
      <c r="D61">
        <v>0.57399999999999995</v>
      </c>
      <c r="E61" t="s">
        <v>119</v>
      </c>
      <c r="F61">
        <v>0.52500000000000002</v>
      </c>
      <c r="G61" t="s">
        <v>161</v>
      </c>
      <c r="H61">
        <v>0.60299999999999998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A938-3653-4997-89ED-B84F44963E8E}">
  <dimension ref="A1:L17"/>
  <sheetViews>
    <sheetView tabSelected="1" workbookViewId="0">
      <selection activeCell="B2" sqref="B2"/>
    </sheetView>
  </sheetViews>
  <sheetFormatPr defaultRowHeight="14.4" x14ac:dyDescent="0.3"/>
  <sheetData>
    <row r="1" spans="1:12" x14ac:dyDescent="0.3">
      <c r="A1" t="s">
        <v>77</v>
      </c>
      <c r="B1" t="s">
        <v>138</v>
      </c>
      <c r="C1" t="s">
        <v>139</v>
      </c>
      <c r="D1" t="s">
        <v>78</v>
      </c>
      <c r="E1" t="s">
        <v>140</v>
      </c>
      <c r="F1" t="s">
        <v>141</v>
      </c>
      <c r="G1" t="s">
        <v>98</v>
      </c>
      <c r="H1" t="s">
        <v>142</v>
      </c>
      <c r="I1" t="s">
        <v>143</v>
      </c>
      <c r="J1" t="s">
        <v>145</v>
      </c>
      <c r="K1" t="s">
        <v>162</v>
      </c>
      <c r="L1" t="s">
        <v>144</v>
      </c>
    </row>
    <row r="2" spans="1:12" x14ac:dyDescent="0.3">
      <c r="A2" t="s">
        <v>61</v>
      </c>
      <c r="B2">
        <v>7.9715864246250998</v>
      </c>
      <c r="C2">
        <v>21.849984496288279</v>
      </c>
      <c r="D2" t="s">
        <v>79</v>
      </c>
      <c r="E2">
        <v>-14.343598055105334</v>
      </c>
      <c r="F2">
        <v>6.8372926508327945</v>
      </c>
      <c r="G2" t="s">
        <v>104</v>
      </c>
      <c r="H2">
        <v>11.55378486055776</v>
      </c>
      <c r="I2">
        <v>30.367661842747516</v>
      </c>
      <c r="J2" t="s">
        <v>146</v>
      </c>
      <c r="K2">
        <v>-21.862667719021307</v>
      </c>
      <c r="L2">
        <v>8.9796133564817051</v>
      </c>
    </row>
    <row r="3" spans="1:12" x14ac:dyDescent="0.3">
      <c r="A3" t="s">
        <v>62</v>
      </c>
      <c r="B3">
        <v>-14.364640883977899</v>
      </c>
      <c r="C3">
        <v>20.223904465847951</v>
      </c>
      <c r="D3" t="s">
        <v>80</v>
      </c>
      <c r="E3">
        <v>-22.609400324149096</v>
      </c>
      <c r="F3">
        <v>4.4316846104410166</v>
      </c>
      <c r="G3" t="s">
        <v>105</v>
      </c>
      <c r="H3">
        <v>-6.3745019920318819</v>
      </c>
      <c r="I3">
        <v>16.007014224175176</v>
      </c>
      <c r="J3" t="s">
        <v>147</v>
      </c>
      <c r="K3">
        <v>-34.096290449881607</v>
      </c>
      <c r="L3">
        <v>16.254791914397362</v>
      </c>
    </row>
    <row r="4" spans="1:12" x14ac:dyDescent="0.3">
      <c r="A4" t="s">
        <v>63</v>
      </c>
      <c r="B4">
        <v>2.8413575374901363</v>
      </c>
      <c r="C4">
        <v>11.430649785364166</v>
      </c>
      <c r="D4" t="s">
        <v>81</v>
      </c>
      <c r="E4">
        <v>-11.912479740680702</v>
      </c>
      <c r="F4">
        <v>7.2596616533035601</v>
      </c>
      <c r="G4" t="s">
        <v>106</v>
      </c>
      <c r="H4">
        <v>11.633466135458159</v>
      </c>
      <c r="I4">
        <v>12.918855279922063</v>
      </c>
      <c r="J4" t="s">
        <v>148</v>
      </c>
      <c r="K4">
        <v>-17.205998421468038</v>
      </c>
      <c r="L4">
        <v>16.839071896745271</v>
      </c>
    </row>
    <row r="5" spans="1:12" x14ac:dyDescent="0.3">
      <c r="A5" t="s">
        <v>64</v>
      </c>
      <c r="B5">
        <v>-20.126282557221781</v>
      </c>
      <c r="C5">
        <v>5.4499373327962388</v>
      </c>
      <c r="D5" t="s">
        <v>82</v>
      </c>
      <c r="E5">
        <v>-0.16207455429495798</v>
      </c>
      <c r="F5">
        <v>9.0336272138642855</v>
      </c>
      <c r="G5" t="s">
        <v>107</v>
      </c>
      <c r="H5">
        <v>6.454183266932267</v>
      </c>
      <c r="I5">
        <v>8.5404054227724338</v>
      </c>
      <c r="J5" t="s">
        <v>149</v>
      </c>
      <c r="K5">
        <v>-26.756116811365427</v>
      </c>
      <c r="L5">
        <v>7.6250338048879014</v>
      </c>
    </row>
    <row r="6" spans="1:12" x14ac:dyDescent="0.3">
      <c r="A6" t="s">
        <v>65</v>
      </c>
      <c r="B6">
        <v>-27.22967640094712</v>
      </c>
      <c r="C6">
        <v>5.1843821885834425</v>
      </c>
      <c r="D6" t="s">
        <v>83</v>
      </c>
      <c r="E6">
        <v>-9.4003241491085756</v>
      </c>
      <c r="F6">
        <v>7.1042166086559773</v>
      </c>
      <c r="G6" t="s">
        <v>108</v>
      </c>
      <c r="H6">
        <v>-11.474103585657373</v>
      </c>
      <c r="I6">
        <v>12.694104905834347</v>
      </c>
      <c r="J6" t="s">
        <v>150</v>
      </c>
      <c r="K6">
        <v>-32.912391475927386</v>
      </c>
      <c r="L6">
        <v>13.046226885591418</v>
      </c>
    </row>
    <row r="7" spans="1:12" x14ac:dyDescent="0.3">
      <c r="A7" t="s">
        <v>66</v>
      </c>
      <c r="B7">
        <v>-15.153906866614046</v>
      </c>
      <c r="C7">
        <v>5.5128218491527798</v>
      </c>
      <c r="D7" t="s">
        <v>84</v>
      </c>
      <c r="E7">
        <v>-2.7552674230145673</v>
      </c>
      <c r="F7">
        <v>6.9924104537497298</v>
      </c>
      <c r="G7" t="s">
        <v>109</v>
      </c>
      <c r="H7">
        <v>3.1075697211155315</v>
      </c>
      <c r="I7">
        <v>11.622181577826469</v>
      </c>
      <c r="J7" t="s">
        <v>151</v>
      </c>
      <c r="K7">
        <v>-24.546172059984215</v>
      </c>
      <c r="L7">
        <v>11.84915813432781</v>
      </c>
    </row>
    <row r="8" spans="1:12" x14ac:dyDescent="0.3">
      <c r="A8" t="s">
        <v>67</v>
      </c>
      <c r="B8">
        <v>7.7348066298342548</v>
      </c>
      <c r="C8">
        <v>16.2854218688529</v>
      </c>
      <c r="D8" t="s">
        <v>86</v>
      </c>
      <c r="E8">
        <v>20.745542949756906</v>
      </c>
      <c r="F8">
        <v>11.712807077395649</v>
      </c>
      <c r="G8" t="s">
        <v>110</v>
      </c>
      <c r="H8">
        <v>-1.0358565737051886</v>
      </c>
      <c r="I8">
        <v>4.6297494968395041</v>
      </c>
      <c r="J8" t="s">
        <v>152</v>
      </c>
      <c r="K8">
        <v>-24.625098658247829</v>
      </c>
      <c r="L8">
        <v>7.8159917437300903</v>
      </c>
    </row>
    <row r="9" spans="1:12" x14ac:dyDescent="0.3">
      <c r="A9" t="s">
        <v>68</v>
      </c>
      <c r="B9">
        <v>-14.759273875295971</v>
      </c>
      <c r="C9">
        <v>21.703522957912817</v>
      </c>
      <c r="D9" t="s">
        <v>85</v>
      </c>
      <c r="E9">
        <v>-2.4311183144246202</v>
      </c>
      <c r="F9">
        <v>5.8765530592705089</v>
      </c>
      <c r="G9" t="s">
        <v>111</v>
      </c>
      <c r="H9">
        <v>4.3824701195219076</v>
      </c>
      <c r="I9">
        <v>17.380505675461464</v>
      </c>
      <c r="J9" t="s">
        <v>153</v>
      </c>
      <c r="K9">
        <v>-37.490134175217051</v>
      </c>
      <c r="L9">
        <v>10.164896093485478</v>
      </c>
    </row>
    <row r="10" spans="1:12" x14ac:dyDescent="0.3">
      <c r="A10" t="s">
        <v>69</v>
      </c>
      <c r="B10">
        <v>6.5688775510204129</v>
      </c>
      <c r="C10">
        <v>17.908544824122863</v>
      </c>
      <c r="D10" t="s">
        <v>87</v>
      </c>
      <c r="E10">
        <v>16.337187616560993</v>
      </c>
      <c r="F10">
        <v>4.7280721753049875</v>
      </c>
      <c r="G10" t="s">
        <v>112</v>
      </c>
      <c r="H10">
        <v>60.369609856262841</v>
      </c>
      <c r="I10">
        <v>12.344387996871738</v>
      </c>
      <c r="J10" t="s">
        <v>154</v>
      </c>
      <c r="K10">
        <v>13.518005540166195</v>
      </c>
      <c r="L10">
        <v>19.756888298687461</v>
      </c>
    </row>
    <row r="11" spans="1:12" x14ac:dyDescent="0.3">
      <c r="A11" t="s">
        <v>70</v>
      </c>
      <c r="B11">
        <v>-2.838010204081634</v>
      </c>
      <c r="C11">
        <v>26.752565940074547</v>
      </c>
      <c r="D11" t="s">
        <v>88</v>
      </c>
      <c r="E11">
        <v>6.1171204774337955</v>
      </c>
      <c r="F11">
        <v>6.0030978780783606</v>
      </c>
      <c r="G11" t="s">
        <v>113</v>
      </c>
      <c r="H11">
        <v>69.952087611225181</v>
      </c>
      <c r="I11">
        <v>46.844925660905034</v>
      </c>
      <c r="J11" t="s">
        <v>155</v>
      </c>
      <c r="K11">
        <v>39.889196675900266</v>
      </c>
      <c r="L11">
        <v>49.533712790051084</v>
      </c>
    </row>
    <row r="12" spans="1:12" x14ac:dyDescent="0.3">
      <c r="A12" t="s">
        <v>71</v>
      </c>
      <c r="B12">
        <v>0.12755102040816246</v>
      </c>
      <c r="C12">
        <v>17.428031742986391</v>
      </c>
      <c r="D12" t="s">
        <v>89</v>
      </c>
      <c r="E12">
        <v>-2.7228646027601551</v>
      </c>
      <c r="F12">
        <v>9.3325344676972968</v>
      </c>
      <c r="G12" t="s">
        <v>114</v>
      </c>
      <c r="H12">
        <v>32.238193018480494</v>
      </c>
      <c r="I12">
        <v>26.839317581168995</v>
      </c>
      <c r="J12" t="s">
        <v>156</v>
      </c>
      <c r="K12">
        <v>47.146814404432128</v>
      </c>
      <c r="L12">
        <v>15.362951811578494</v>
      </c>
    </row>
    <row r="13" spans="1:12" x14ac:dyDescent="0.3">
      <c r="A13" t="s">
        <v>72</v>
      </c>
      <c r="B13">
        <v>24.011479591836732</v>
      </c>
      <c r="C13">
        <v>15.494299251602483</v>
      </c>
      <c r="D13" t="s">
        <v>90</v>
      </c>
      <c r="E13">
        <v>-0.89518836255127709</v>
      </c>
      <c r="F13">
        <v>16.970746514787088</v>
      </c>
      <c r="G13" t="s">
        <v>115</v>
      </c>
      <c r="H13">
        <v>63.655030800821358</v>
      </c>
      <c r="I13">
        <v>9.3204285108780613</v>
      </c>
      <c r="J13" t="s">
        <v>157</v>
      </c>
      <c r="K13">
        <v>90.470914127423811</v>
      </c>
      <c r="L13">
        <v>50.742438425176147</v>
      </c>
    </row>
    <row r="14" spans="1:12" x14ac:dyDescent="0.3">
      <c r="A14" t="s">
        <v>73</v>
      </c>
      <c r="B14">
        <v>-12.723214285714283</v>
      </c>
      <c r="C14">
        <v>27.773996724536431</v>
      </c>
      <c r="D14" t="s">
        <v>91</v>
      </c>
      <c r="E14">
        <v>-23.34949645654606</v>
      </c>
      <c r="F14">
        <v>4.0538241459734436</v>
      </c>
      <c r="G14" t="s">
        <v>116</v>
      </c>
      <c r="H14">
        <v>31.34839151266257</v>
      </c>
      <c r="I14">
        <v>26.447671669506189</v>
      </c>
      <c r="J14" t="s">
        <v>158</v>
      </c>
      <c r="K14">
        <v>14.238227146814399</v>
      </c>
      <c r="L14">
        <v>36.951648807851079</v>
      </c>
    </row>
    <row r="15" spans="1:12" x14ac:dyDescent="0.3">
      <c r="A15" t="s">
        <v>74</v>
      </c>
      <c r="B15">
        <v>-13.329081632653059</v>
      </c>
      <c r="C15">
        <v>11.368748692257677</v>
      </c>
      <c r="D15" t="s">
        <v>92</v>
      </c>
      <c r="E15">
        <v>-33.494964565460648</v>
      </c>
      <c r="F15">
        <v>10.98566233728017</v>
      </c>
      <c r="G15" t="s">
        <v>117</v>
      </c>
      <c r="H15">
        <v>1.1635865845311519</v>
      </c>
      <c r="I15">
        <v>18.677012591777693</v>
      </c>
      <c r="J15" t="s">
        <v>159</v>
      </c>
      <c r="K15">
        <v>-6.7590027700831072</v>
      </c>
      <c r="L15">
        <v>17.281885209603722</v>
      </c>
    </row>
    <row r="16" spans="1:12" x14ac:dyDescent="0.3">
      <c r="A16" t="s">
        <v>75</v>
      </c>
      <c r="B16">
        <v>6.2181122448979567</v>
      </c>
      <c r="C16">
        <v>13.164919328002508</v>
      </c>
      <c r="D16" t="s">
        <v>93</v>
      </c>
      <c r="E16">
        <v>-30.361805296531138</v>
      </c>
      <c r="F16">
        <v>11.343877599497697</v>
      </c>
      <c r="G16" t="s">
        <v>118</v>
      </c>
      <c r="H16">
        <v>53.593429158110894</v>
      </c>
      <c r="I16">
        <v>22.996860137520883</v>
      </c>
      <c r="J16" t="s">
        <v>160</v>
      </c>
      <c r="K16">
        <v>13.628808864265928</v>
      </c>
      <c r="L16">
        <v>22.517805453109013</v>
      </c>
    </row>
    <row r="17" spans="1:12" x14ac:dyDescent="0.3">
      <c r="A17" t="s">
        <v>76</v>
      </c>
      <c r="B17">
        <v>2.3915816326530606</v>
      </c>
      <c r="C17">
        <v>18.495740949589724</v>
      </c>
      <c r="D17" t="s">
        <v>94</v>
      </c>
      <c r="E17">
        <v>8.5042894442372265</v>
      </c>
      <c r="F17">
        <v>16.218670987621277</v>
      </c>
      <c r="G17" t="s">
        <v>119</v>
      </c>
      <c r="H17">
        <v>39.767282683093782</v>
      </c>
      <c r="I17">
        <v>22.9441043729427</v>
      </c>
      <c r="J17" t="s">
        <v>161</v>
      </c>
      <c r="K17">
        <v>-24.26592797783934</v>
      </c>
      <c r="L17">
        <v>9.4858259172629324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5C19-8D7F-487C-B210-B6FE8EE9B828}">
  <dimension ref="A1:L21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77</v>
      </c>
      <c r="B1" t="s">
        <v>166</v>
      </c>
      <c r="C1" t="s">
        <v>167</v>
      </c>
      <c r="D1" t="s">
        <v>78</v>
      </c>
      <c r="E1" t="s">
        <v>168</v>
      </c>
      <c r="F1" t="s">
        <v>169</v>
      </c>
      <c r="G1" t="s">
        <v>98</v>
      </c>
      <c r="H1" t="s">
        <v>170</v>
      </c>
      <c r="I1" t="s">
        <v>171</v>
      </c>
      <c r="J1" t="s">
        <v>145</v>
      </c>
      <c r="K1" t="s">
        <v>172</v>
      </c>
      <c r="L1" t="s">
        <v>175</v>
      </c>
    </row>
    <row r="2" spans="1:12" x14ac:dyDescent="0.3">
      <c r="A2" t="s">
        <v>173</v>
      </c>
      <c r="B2">
        <v>-0.79499999999999993</v>
      </c>
      <c r="C2">
        <v>0.45420259796703055</v>
      </c>
      <c r="D2" t="s">
        <v>173</v>
      </c>
      <c r="E2">
        <v>-0.54749999999999999</v>
      </c>
      <c r="F2">
        <v>0.1510794492973811</v>
      </c>
      <c r="G2" t="s">
        <v>173</v>
      </c>
      <c r="H2">
        <v>-0.84749999999999992</v>
      </c>
      <c r="I2">
        <v>0.23556669260883789</v>
      </c>
      <c r="J2" t="s">
        <v>173</v>
      </c>
      <c r="K2">
        <v>-0.10499999999999998</v>
      </c>
      <c r="L2">
        <v>0.25683976846794321</v>
      </c>
    </row>
    <row r="3" spans="1:12" x14ac:dyDescent="0.3">
      <c r="A3" t="s">
        <v>174</v>
      </c>
      <c r="B3">
        <v>-1.1900000000000004</v>
      </c>
      <c r="C3">
        <v>0.64233947411006831</v>
      </c>
      <c r="D3" t="s">
        <v>174</v>
      </c>
      <c r="E3">
        <v>-0.41000000000000014</v>
      </c>
      <c r="F3">
        <v>0.54607691765904198</v>
      </c>
      <c r="G3" t="s">
        <v>174</v>
      </c>
      <c r="H3">
        <v>-0.19750000000000006</v>
      </c>
      <c r="I3">
        <v>1.0083112945249926</v>
      </c>
      <c r="J3" t="s">
        <v>174</v>
      </c>
      <c r="K3">
        <v>5.2499999999999769E-2</v>
      </c>
      <c r="L3">
        <v>5.8523499553598028E-2</v>
      </c>
    </row>
    <row r="4" spans="1:12" x14ac:dyDescent="0.3">
      <c r="A4" t="s">
        <v>36</v>
      </c>
      <c r="B4">
        <v>4.7625000000000002</v>
      </c>
      <c r="C4">
        <v>0.86826935144957507</v>
      </c>
      <c r="D4" t="s">
        <v>36</v>
      </c>
      <c r="E4">
        <v>2.9824999999999999</v>
      </c>
      <c r="F4">
        <v>0.83288154419861582</v>
      </c>
      <c r="G4" t="s">
        <v>36</v>
      </c>
      <c r="H4">
        <v>2.7349999999999999</v>
      </c>
      <c r="I4">
        <v>0.56999999999999962</v>
      </c>
      <c r="J4" t="s">
        <v>36</v>
      </c>
      <c r="K4">
        <v>4.3774999999999995</v>
      </c>
      <c r="L4">
        <v>0.68182964636826171</v>
      </c>
    </row>
    <row r="5" spans="1:12" x14ac:dyDescent="0.3">
      <c r="A5" t="s">
        <v>37</v>
      </c>
      <c r="B5">
        <v>4.2074999999999996</v>
      </c>
      <c r="C5">
        <v>1.0930195179715094</v>
      </c>
      <c r="D5" t="s">
        <v>37</v>
      </c>
      <c r="E5">
        <v>3.49</v>
      </c>
      <c r="F5">
        <v>0.8481745103456011</v>
      </c>
      <c r="G5" t="s">
        <v>37</v>
      </c>
      <c r="H5">
        <v>0.60250000000000004</v>
      </c>
      <c r="I5">
        <v>0.93891337903628458</v>
      </c>
      <c r="J5" t="s">
        <v>37</v>
      </c>
      <c r="K5">
        <v>1.7349999999999999</v>
      </c>
      <c r="L5">
        <v>1.076738903665446</v>
      </c>
    </row>
    <row r="6" spans="1:12" x14ac:dyDescent="0.3">
      <c r="A6" t="s">
        <v>61</v>
      </c>
      <c r="B6">
        <v>-0.50250000000000017</v>
      </c>
      <c r="C6">
        <v>0.60802275176728959</v>
      </c>
      <c r="D6" t="s">
        <v>79</v>
      </c>
      <c r="E6">
        <v>-0.77249999999999996</v>
      </c>
      <c r="F6">
        <v>0.21823152842795202</v>
      </c>
      <c r="G6" t="s">
        <v>104</v>
      </c>
      <c r="H6">
        <v>0.33999999999999986</v>
      </c>
      <c r="I6">
        <v>0.95229547235438783</v>
      </c>
      <c r="J6" t="s">
        <v>146</v>
      </c>
      <c r="K6">
        <v>-0.64999999999999991</v>
      </c>
      <c r="L6">
        <v>0.3878143885933063</v>
      </c>
    </row>
    <row r="7" spans="1:12" x14ac:dyDescent="0.3">
      <c r="A7" t="s">
        <v>62</v>
      </c>
      <c r="B7">
        <v>-1.1324999999999998</v>
      </c>
      <c r="C7">
        <v>0.67942990808471182</v>
      </c>
      <c r="D7" t="s">
        <v>80</v>
      </c>
      <c r="E7">
        <v>-1.0275000000000001</v>
      </c>
      <c r="F7">
        <v>0.32201190454184592</v>
      </c>
      <c r="G7" t="s">
        <v>105</v>
      </c>
      <c r="H7">
        <v>-0.3125</v>
      </c>
      <c r="I7">
        <v>0.28790912918257167</v>
      </c>
      <c r="J7" t="s">
        <v>147</v>
      </c>
      <c r="K7">
        <v>-0.79749999999999988</v>
      </c>
      <c r="L7">
        <v>0.45028694555064935</v>
      </c>
    </row>
    <row r="8" spans="1:12" x14ac:dyDescent="0.3">
      <c r="A8" t="s">
        <v>63</v>
      </c>
      <c r="B8">
        <v>-0.58249999999999991</v>
      </c>
      <c r="C8">
        <v>0.41668333300001331</v>
      </c>
      <c r="D8" t="s">
        <v>81</v>
      </c>
      <c r="E8">
        <v>-0.70500000000000018</v>
      </c>
      <c r="F8">
        <v>0.19278658321228334</v>
      </c>
      <c r="G8" t="s">
        <v>106</v>
      </c>
      <c r="H8">
        <v>0.42749999999999999</v>
      </c>
      <c r="I8">
        <v>0.35621856586464812</v>
      </c>
      <c r="J8" t="s">
        <v>148</v>
      </c>
      <c r="K8">
        <v>-0.54</v>
      </c>
      <c r="L8">
        <v>0.34660255817482571</v>
      </c>
    </row>
    <row r="9" spans="1:12" x14ac:dyDescent="0.3">
      <c r="A9" t="s">
        <v>64</v>
      </c>
      <c r="B9">
        <v>-1.3749999999999998</v>
      </c>
      <c r="C9">
        <v>0.19621416870348729</v>
      </c>
      <c r="D9" t="s">
        <v>82</v>
      </c>
      <c r="E9">
        <v>-0.40999999999999992</v>
      </c>
      <c r="F9">
        <v>0.33035334618152928</v>
      </c>
      <c r="G9" t="s">
        <v>107</v>
      </c>
      <c r="H9">
        <v>7.4999999999999512E-3</v>
      </c>
      <c r="I9">
        <v>0.36436016979540076</v>
      </c>
      <c r="J9" t="s">
        <v>149</v>
      </c>
      <c r="K9">
        <v>-0.63</v>
      </c>
      <c r="L9">
        <v>7.7459666924147894E-2</v>
      </c>
    </row>
    <row r="10" spans="1:12" x14ac:dyDescent="0.3">
      <c r="A10" t="s">
        <v>65</v>
      </c>
      <c r="B10">
        <v>-1.62</v>
      </c>
      <c r="C10">
        <v>0.16268579122549923</v>
      </c>
      <c r="D10" t="s">
        <v>83</v>
      </c>
      <c r="E10">
        <v>-0.71250000000000002</v>
      </c>
      <c r="F10">
        <v>0.36791076816713786</v>
      </c>
      <c r="G10" t="s">
        <v>108</v>
      </c>
      <c r="H10">
        <v>-0.4524999999999999</v>
      </c>
      <c r="I10">
        <v>0.38064638007823842</v>
      </c>
      <c r="J10" t="s">
        <v>150</v>
      </c>
      <c r="K10">
        <v>-0.81499999999999984</v>
      </c>
      <c r="L10">
        <v>0.44873897386639683</v>
      </c>
    </row>
    <row r="11" spans="1:12" x14ac:dyDescent="0.3">
      <c r="A11" t="s">
        <v>66</v>
      </c>
      <c r="B11">
        <v>-0.92749999999999988</v>
      </c>
      <c r="C11">
        <v>0.15348724159790397</v>
      </c>
      <c r="D11" t="s">
        <v>84</v>
      </c>
      <c r="E11">
        <v>-0.35749999999999993</v>
      </c>
      <c r="F11">
        <v>0.13200378782444094</v>
      </c>
      <c r="G11" t="s">
        <v>109</v>
      </c>
      <c r="H11">
        <v>-2.0000000000000018E-2</v>
      </c>
      <c r="I11">
        <v>0.41368264809311678</v>
      </c>
      <c r="J11" t="s">
        <v>151</v>
      </c>
      <c r="K11">
        <v>-0.49000000000000021</v>
      </c>
      <c r="L11">
        <v>0.47222875812470366</v>
      </c>
    </row>
    <row r="12" spans="1:12" x14ac:dyDescent="0.3">
      <c r="A12" t="s">
        <v>67</v>
      </c>
      <c r="B12">
        <v>-0.49249999999999994</v>
      </c>
      <c r="C12">
        <v>0.30804491014569041</v>
      </c>
      <c r="D12" t="s">
        <v>86</v>
      </c>
      <c r="E12">
        <v>0.36249999999999993</v>
      </c>
      <c r="F12">
        <v>0.4659309677051599</v>
      </c>
      <c r="G12" t="s">
        <v>110</v>
      </c>
      <c r="H12">
        <v>-8.0000000000000071E-2</v>
      </c>
      <c r="I12">
        <v>0.22226110770892857</v>
      </c>
      <c r="J12" t="s">
        <v>152</v>
      </c>
      <c r="K12">
        <v>-0.6974999999999999</v>
      </c>
      <c r="L12">
        <v>0.44025560757360049</v>
      </c>
    </row>
    <row r="13" spans="1:12" x14ac:dyDescent="0.3">
      <c r="A13" t="s">
        <v>68</v>
      </c>
      <c r="B13">
        <v>-1.1524999999999999</v>
      </c>
      <c r="C13">
        <v>0.53624465809305155</v>
      </c>
      <c r="D13" t="s">
        <v>85</v>
      </c>
      <c r="E13">
        <v>-0.43999999999999995</v>
      </c>
      <c r="F13">
        <v>0.34244220923634183</v>
      </c>
      <c r="G13" t="s">
        <v>111</v>
      </c>
      <c r="H13">
        <v>-5.0000000000000044E-3</v>
      </c>
      <c r="I13">
        <v>0.67727394752788173</v>
      </c>
      <c r="J13" t="s">
        <v>153</v>
      </c>
      <c r="K13">
        <v>-1.0249999999999999</v>
      </c>
      <c r="L13">
        <v>0.36646964403617382</v>
      </c>
    </row>
    <row r="14" spans="1:12" x14ac:dyDescent="0.3">
      <c r="A14" t="s">
        <v>69</v>
      </c>
      <c r="B14">
        <v>4.585</v>
      </c>
      <c r="C14">
        <v>1.4653441006580459</v>
      </c>
      <c r="D14" t="s">
        <v>87</v>
      </c>
      <c r="E14">
        <v>4.4775</v>
      </c>
      <c r="F14">
        <v>0.25329495323305073</v>
      </c>
      <c r="G14" t="s">
        <v>112</v>
      </c>
      <c r="H14">
        <v>2.835</v>
      </c>
      <c r="I14">
        <v>0.2904594062285929</v>
      </c>
      <c r="J14" t="s">
        <v>154</v>
      </c>
      <c r="K14">
        <v>2.2850000000000001</v>
      </c>
      <c r="L14">
        <v>0.85332682289182982</v>
      </c>
    </row>
    <row r="15" spans="1:12" x14ac:dyDescent="0.3">
      <c r="A15" t="s">
        <v>70</v>
      </c>
      <c r="B15">
        <v>3.9975000000000001</v>
      </c>
      <c r="C15">
        <v>2.0874765467744369</v>
      </c>
      <c r="D15" t="s">
        <v>88</v>
      </c>
      <c r="E15">
        <v>3.8724999999999996</v>
      </c>
      <c r="F15">
        <v>0.36700363304287137</v>
      </c>
      <c r="G15" t="s">
        <v>113</v>
      </c>
      <c r="H15">
        <v>3.0599999999999996</v>
      </c>
      <c r="I15">
        <v>1.8222696470793416</v>
      </c>
      <c r="J15" t="s">
        <v>155</v>
      </c>
      <c r="K15">
        <v>3.4424999999999999</v>
      </c>
      <c r="L15">
        <v>2.2750439556193194</v>
      </c>
    </row>
    <row r="16" spans="1:12" x14ac:dyDescent="0.3">
      <c r="A16" t="s">
        <v>71</v>
      </c>
      <c r="B16">
        <v>4.1074999999999999</v>
      </c>
      <c r="C16">
        <v>1.3571630950871985</v>
      </c>
      <c r="D16" t="s">
        <v>89</v>
      </c>
      <c r="E16">
        <v>3.1575000000000002</v>
      </c>
      <c r="F16">
        <v>0.6372532202089437</v>
      </c>
      <c r="G16" t="s">
        <v>114</v>
      </c>
      <c r="H16">
        <v>1.8399999999999999</v>
      </c>
      <c r="I16">
        <v>0.87399466054814512</v>
      </c>
      <c r="J16" t="s">
        <v>156</v>
      </c>
      <c r="K16">
        <v>3.6149999999999998</v>
      </c>
      <c r="L16">
        <v>0.52335456432518102</v>
      </c>
    </row>
    <row r="17" spans="1:12" x14ac:dyDescent="0.3">
      <c r="A17" t="s">
        <v>72</v>
      </c>
      <c r="B17">
        <v>6.01</v>
      </c>
      <c r="C17">
        <v>1.2108123994519788</v>
      </c>
      <c r="D17" t="s">
        <v>90</v>
      </c>
      <c r="E17">
        <v>3.1700000000000008</v>
      </c>
      <c r="F17">
        <v>0.93041209507758693</v>
      </c>
      <c r="G17" t="s">
        <v>115</v>
      </c>
      <c r="H17">
        <v>2.9174999999999995</v>
      </c>
      <c r="I17">
        <v>0.28500000000000009</v>
      </c>
      <c r="J17" t="s">
        <v>157</v>
      </c>
      <c r="K17">
        <v>5.4974999999999996</v>
      </c>
      <c r="L17">
        <v>2.1997329383359254</v>
      </c>
    </row>
    <row r="18" spans="1:12" x14ac:dyDescent="0.3">
      <c r="A18" t="s">
        <v>73</v>
      </c>
      <c r="B18">
        <v>2.7924999999999995</v>
      </c>
      <c r="C18">
        <v>2.1228655947405937</v>
      </c>
      <c r="D18" t="s">
        <v>91</v>
      </c>
      <c r="E18">
        <v>1.8025000000000002</v>
      </c>
      <c r="F18">
        <v>0.4798176737053359</v>
      </c>
      <c r="G18" t="s">
        <v>116</v>
      </c>
      <c r="H18">
        <v>1.875</v>
      </c>
      <c r="I18">
        <v>1.0760576192751019</v>
      </c>
      <c r="J18" t="s">
        <v>158</v>
      </c>
      <c r="K18">
        <v>2.3674999999999997</v>
      </c>
      <c r="L18">
        <v>1.7844023275782479</v>
      </c>
    </row>
    <row r="19" spans="1:12" x14ac:dyDescent="0.3">
      <c r="A19" t="s">
        <v>74</v>
      </c>
      <c r="B19">
        <v>2.9200000000000004</v>
      </c>
      <c r="C19">
        <v>0.94332744403343993</v>
      </c>
      <c r="D19" t="s">
        <v>92</v>
      </c>
      <c r="E19">
        <v>1.3525</v>
      </c>
      <c r="F19">
        <v>0.58448695451652366</v>
      </c>
      <c r="G19" t="s">
        <v>117</v>
      </c>
      <c r="H19">
        <v>0.71250000000000024</v>
      </c>
      <c r="I19">
        <v>0.71233770081331504</v>
      </c>
      <c r="J19" t="s">
        <v>159</v>
      </c>
      <c r="K19">
        <v>1.4349999999999998</v>
      </c>
      <c r="L19">
        <v>0.81798532994180262</v>
      </c>
    </row>
    <row r="20" spans="1:12" x14ac:dyDescent="0.3">
      <c r="A20" t="s">
        <v>75</v>
      </c>
      <c r="B20">
        <v>4.4324999999999992</v>
      </c>
      <c r="C20">
        <v>1.0603890795363802</v>
      </c>
      <c r="D20" t="s">
        <v>93</v>
      </c>
      <c r="E20">
        <v>1.4574999999999998</v>
      </c>
      <c r="F20">
        <v>0.72380361056481768</v>
      </c>
      <c r="G20" t="s">
        <v>118</v>
      </c>
      <c r="H20">
        <v>2.4950000000000001</v>
      </c>
      <c r="I20">
        <v>0.6557692683660421</v>
      </c>
      <c r="J20" t="s">
        <v>160</v>
      </c>
      <c r="K20">
        <v>2.2374999999999998</v>
      </c>
      <c r="L20">
        <v>1.0620538278888385</v>
      </c>
    </row>
    <row r="21" spans="1:12" x14ac:dyDescent="0.3">
      <c r="A21" t="s">
        <v>76</v>
      </c>
      <c r="B21">
        <v>4.2924999999999995</v>
      </c>
      <c r="C21">
        <v>1.4680684588942035</v>
      </c>
      <c r="D21" t="s">
        <v>94</v>
      </c>
      <c r="E21">
        <v>3.9249999999999998</v>
      </c>
      <c r="F21">
        <v>1.0109566426575043</v>
      </c>
      <c r="G21" t="s">
        <v>119</v>
      </c>
      <c r="H21">
        <v>2.0750000000000002</v>
      </c>
      <c r="I21">
        <v>0.75403359783677115</v>
      </c>
      <c r="J21" t="s">
        <v>161</v>
      </c>
      <c r="K21">
        <v>0.52499999999999991</v>
      </c>
      <c r="L21">
        <v>0.42813549257215283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DF5-E645-472F-BDD6-070E44AF13F7}">
  <dimension ref="A1:K33"/>
  <sheetViews>
    <sheetView workbookViewId="0">
      <selection sqref="A1:B1048576"/>
    </sheetView>
  </sheetViews>
  <sheetFormatPr defaultRowHeight="14.4" x14ac:dyDescent="0.3"/>
  <sheetData>
    <row r="1" spans="1:11" x14ac:dyDescent="0.3">
      <c r="A1" t="s">
        <v>50</v>
      </c>
      <c r="B1" t="s">
        <v>51</v>
      </c>
      <c r="C1" t="s">
        <v>52</v>
      </c>
      <c r="F1" t="s">
        <v>50</v>
      </c>
      <c r="G1" t="s">
        <v>51</v>
      </c>
      <c r="H1" t="s">
        <v>52</v>
      </c>
    </row>
    <row r="2" spans="1:11" x14ac:dyDescent="0.3">
      <c r="A2" t="s">
        <v>53</v>
      </c>
      <c r="B2">
        <v>1.5</v>
      </c>
      <c r="C2">
        <v>2.1852267684473192</v>
      </c>
      <c r="F2" t="s">
        <v>53</v>
      </c>
      <c r="G2">
        <f>AVERAGE(B2:B5)</f>
        <v>1.6274999999999999</v>
      </c>
      <c r="H2">
        <f>AVERAGE(C2:C3)</f>
        <v>1.8424602674721711</v>
      </c>
    </row>
    <row r="3" spans="1:11" x14ac:dyDescent="0.3">
      <c r="A3" t="s">
        <v>53</v>
      </c>
      <c r="B3">
        <v>1.84</v>
      </c>
      <c r="C3">
        <v>1.4996937664970227</v>
      </c>
      <c r="F3" t="s">
        <v>54</v>
      </c>
      <c r="G3">
        <f>AVERAGE(B6:B9)</f>
        <v>2.9950000000000001</v>
      </c>
      <c r="H3">
        <f>AVERAGE(C6:C7)</f>
        <v>2.6559723679803797</v>
      </c>
      <c r="K3">
        <v>6.1990636188620174</v>
      </c>
    </row>
    <row r="4" spans="1:11" x14ac:dyDescent="0.3">
      <c r="A4" t="s">
        <v>53</v>
      </c>
      <c r="B4">
        <v>1.53</v>
      </c>
      <c r="F4" t="s">
        <v>55</v>
      </c>
      <c r="G4">
        <f>AVERAGE(B10:B13)</f>
        <v>4.88</v>
      </c>
      <c r="H4">
        <f>AVERAGE(C10:C11)</f>
        <v>3.7577615886813449</v>
      </c>
      <c r="K4">
        <v>2.1852267684473192</v>
      </c>
    </row>
    <row r="5" spans="1:11" x14ac:dyDescent="0.3">
      <c r="A5" t="s">
        <v>53</v>
      </c>
      <c r="B5">
        <v>1.64</v>
      </c>
      <c r="F5" t="s">
        <v>14</v>
      </c>
      <c r="G5">
        <f>AVERAGE(B14:B17)</f>
        <v>6.9649999999999999</v>
      </c>
      <c r="H5">
        <f>AVERAGE(C14:C15)</f>
        <v>6.1636234627571884</v>
      </c>
      <c r="K5">
        <v>1.4996937664970227</v>
      </c>
    </row>
    <row r="6" spans="1:11" x14ac:dyDescent="0.3">
      <c r="A6" t="s">
        <v>54</v>
      </c>
      <c r="B6">
        <v>3.02</v>
      </c>
      <c r="C6">
        <v>4.4485366009340384</v>
      </c>
      <c r="F6" t="s">
        <v>56</v>
      </c>
      <c r="G6">
        <f>AVERAGE(B18:B21)</f>
        <v>4.3775000000000004</v>
      </c>
      <c r="H6">
        <f>AVERAGE(C18:C19)</f>
        <v>5.9847484911151678</v>
      </c>
      <c r="K6">
        <v>4.4485366009340384</v>
      </c>
    </row>
    <row r="7" spans="1:11" x14ac:dyDescent="0.3">
      <c r="A7" t="s">
        <v>54</v>
      </c>
      <c r="B7">
        <v>3.06</v>
      </c>
      <c r="C7">
        <v>0.8634081350267212</v>
      </c>
      <c r="F7" t="s">
        <v>57</v>
      </c>
      <c r="G7">
        <f>AVERAGE(B22:B25)</f>
        <v>9.1625000000000014</v>
      </c>
      <c r="H7">
        <f>AVERAGE(C22:C23)</f>
        <v>8.8302314272957556</v>
      </c>
      <c r="K7">
        <v>0.8634081350267212</v>
      </c>
    </row>
    <row r="8" spans="1:11" x14ac:dyDescent="0.3">
      <c r="A8" t="s">
        <v>54</v>
      </c>
      <c r="B8">
        <v>2.91</v>
      </c>
      <c r="F8" t="s">
        <v>58</v>
      </c>
      <c r="G8">
        <f>AVERAGE(B26:B29)</f>
        <v>13.2125</v>
      </c>
      <c r="H8">
        <f>AVERAGE(C26:C27)</f>
        <v>13.506091754237465</v>
      </c>
      <c r="K8">
        <v>3.6577526144235009</v>
      </c>
    </row>
    <row r="9" spans="1:11" x14ac:dyDescent="0.3">
      <c r="A9" t="s">
        <v>54</v>
      </c>
      <c r="B9">
        <v>2.99</v>
      </c>
      <c r="F9" t="s">
        <v>59</v>
      </c>
      <c r="G9">
        <f>AVERAGE(B30:B33)</f>
        <v>17.5275</v>
      </c>
      <c r="H9">
        <f>AVERAGE(C30:C31)</f>
        <v>17.229549821070641</v>
      </c>
      <c r="K9">
        <v>3.8577705629391894</v>
      </c>
    </row>
    <row r="10" spans="1:11" x14ac:dyDescent="0.3">
      <c r="A10" t="s">
        <v>55</v>
      </c>
      <c r="B10">
        <v>5.45</v>
      </c>
      <c r="C10">
        <v>3.6577526144235009</v>
      </c>
      <c r="K10">
        <v>16.376189303268454</v>
      </c>
    </row>
    <row r="11" spans="1:11" x14ac:dyDescent="0.3">
      <c r="A11" t="s">
        <v>55</v>
      </c>
      <c r="B11">
        <v>4.67</v>
      </c>
      <c r="C11">
        <v>3.8577705629391894</v>
      </c>
      <c r="K11">
        <v>18.082910338872829</v>
      </c>
    </row>
    <row r="12" spans="1:11" x14ac:dyDescent="0.3">
      <c r="A12" t="s">
        <v>55</v>
      </c>
      <c r="B12">
        <v>4.79</v>
      </c>
      <c r="K12">
        <v>7.3091152313007441</v>
      </c>
    </row>
    <row r="13" spans="1:11" x14ac:dyDescent="0.3">
      <c r="A13" t="s">
        <v>55</v>
      </c>
      <c r="B13">
        <v>4.6100000000000003</v>
      </c>
      <c r="K13">
        <v>4.6603817509295924</v>
      </c>
    </row>
    <row r="14" spans="1:11" x14ac:dyDescent="0.3">
      <c r="A14" t="s">
        <v>14</v>
      </c>
      <c r="B14">
        <v>6.91</v>
      </c>
      <c r="C14">
        <v>6.1281833066523603</v>
      </c>
      <c r="K14">
        <v>8.3393707334917071</v>
      </c>
    </row>
    <row r="15" spans="1:11" x14ac:dyDescent="0.3">
      <c r="A15" t="s">
        <v>14</v>
      </c>
      <c r="B15">
        <v>7.05</v>
      </c>
      <c r="C15">
        <v>6.1990636188620174</v>
      </c>
      <c r="K15">
        <v>9.3210921210998041</v>
      </c>
    </row>
    <row r="16" spans="1:11" x14ac:dyDescent="0.3">
      <c r="A16" t="s">
        <v>14</v>
      </c>
      <c r="B16">
        <v>7.14</v>
      </c>
      <c r="K16">
        <v>13.388538612475458</v>
      </c>
    </row>
    <row r="17" spans="1:11" x14ac:dyDescent="0.3">
      <c r="A17" t="s">
        <v>14</v>
      </c>
      <c r="B17">
        <v>6.76</v>
      </c>
      <c r="K17">
        <v>13.623644895999472</v>
      </c>
    </row>
    <row r="18" spans="1:11" x14ac:dyDescent="0.3">
      <c r="A18" t="s">
        <v>56</v>
      </c>
      <c r="B18">
        <v>4.1500000000000004</v>
      </c>
      <c r="C18">
        <v>7.3091152313007441</v>
      </c>
    </row>
    <row r="19" spans="1:11" x14ac:dyDescent="0.3">
      <c r="A19" t="s">
        <v>56</v>
      </c>
      <c r="B19">
        <v>4.6100000000000003</v>
      </c>
      <c r="C19">
        <v>4.6603817509295924</v>
      </c>
    </row>
    <row r="20" spans="1:11" x14ac:dyDescent="0.3">
      <c r="A20" t="s">
        <v>56</v>
      </c>
      <c r="B20">
        <v>4.17</v>
      </c>
    </row>
    <row r="21" spans="1:11" x14ac:dyDescent="0.3">
      <c r="A21" t="s">
        <v>56</v>
      </c>
      <c r="B21">
        <v>4.58</v>
      </c>
    </row>
    <row r="22" spans="1:11" x14ac:dyDescent="0.3">
      <c r="A22" t="s">
        <v>57</v>
      </c>
      <c r="B22">
        <v>8.9499999999999993</v>
      </c>
      <c r="C22">
        <v>8.3393707334917071</v>
      </c>
    </row>
    <row r="23" spans="1:11" x14ac:dyDescent="0.3">
      <c r="A23" t="s">
        <v>57</v>
      </c>
      <c r="B23">
        <v>9.4700000000000006</v>
      </c>
      <c r="C23">
        <v>9.3210921210998041</v>
      </c>
    </row>
    <row r="24" spans="1:11" x14ac:dyDescent="0.3">
      <c r="A24" t="s">
        <v>57</v>
      </c>
      <c r="B24">
        <v>9.5</v>
      </c>
    </row>
    <row r="25" spans="1:11" x14ac:dyDescent="0.3">
      <c r="A25" t="s">
        <v>57</v>
      </c>
      <c r="B25">
        <v>8.73</v>
      </c>
    </row>
    <row r="26" spans="1:11" x14ac:dyDescent="0.3">
      <c r="A26" t="s">
        <v>58</v>
      </c>
      <c r="B26">
        <v>13.49</v>
      </c>
      <c r="C26">
        <v>13.388538612475458</v>
      </c>
    </row>
    <row r="27" spans="1:11" x14ac:dyDescent="0.3">
      <c r="A27" t="s">
        <v>58</v>
      </c>
      <c r="B27">
        <v>12.84</v>
      </c>
      <c r="C27">
        <v>13.623644895999472</v>
      </c>
    </row>
    <row r="28" spans="1:11" x14ac:dyDescent="0.3">
      <c r="A28" t="s">
        <v>58</v>
      </c>
      <c r="B28">
        <v>13.23</v>
      </c>
    </row>
    <row r="29" spans="1:11" x14ac:dyDescent="0.3">
      <c r="A29" t="s">
        <v>58</v>
      </c>
      <c r="B29">
        <v>13.29</v>
      </c>
    </row>
    <row r="30" spans="1:11" x14ac:dyDescent="0.3">
      <c r="A30" t="s">
        <v>60</v>
      </c>
      <c r="B30">
        <v>17.440000000000001</v>
      </c>
      <c r="C30">
        <v>16.376189303268454</v>
      </c>
    </row>
    <row r="31" spans="1:11" x14ac:dyDescent="0.3">
      <c r="A31" t="s">
        <v>60</v>
      </c>
      <c r="B31">
        <v>17.88</v>
      </c>
      <c r="C31">
        <v>18.082910338872829</v>
      </c>
    </row>
    <row r="32" spans="1:11" x14ac:dyDescent="0.3">
      <c r="A32" t="s">
        <v>60</v>
      </c>
      <c r="B32">
        <v>17.670000000000002</v>
      </c>
    </row>
    <row r="33" spans="1:2" x14ac:dyDescent="0.3">
      <c r="A33" t="s">
        <v>60</v>
      </c>
      <c r="B33">
        <v>17.12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AB71-F35D-425F-AF38-D08BF1C1C409}">
  <dimension ref="A1:L17"/>
  <sheetViews>
    <sheetView workbookViewId="0">
      <selection activeCell="P12" sqref="P12"/>
    </sheetView>
  </sheetViews>
  <sheetFormatPr defaultRowHeight="14.4" x14ac:dyDescent="0.3"/>
  <sheetData>
    <row r="1" spans="1:12" x14ac:dyDescent="0.3">
      <c r="A1" t="s">
        <v>77</v>
      </c>
      <c r="B1" t="s">
        <v>138</v>
      </c>
      <c r="C1" t="s">
        <v>139</v>
      </c>
      <c r="D1" t="s">
        <v>78</v>
      </c>
      <c r="E1" t="s">
        <v>140</v>
      </c>
      <c r="F1" t="s">
        <v>141</v>
      </c>
      <c r="G1" t="s">
        <v>98</v>
      </c>
      <c r="H1" t="s">
        <v>142</v>
      </c>
      <c r="I1" t="s">
        <v>143</v>
      </c>
      <c r="J1" t="s">
        <v>145</v>
      </c>
      <c r="K1" t="s">
        <v>162</v>
      </c>
      <c r="L1" t="s">
        <v>144</v>
      </c>
    </row>
    <row r="2" spans="1:12" x14ac:dyDescent="0.3">
      <c r="A2" t="s">
        <v>61</v>
      </c>
      <c r="B2">
        <v>-57.773109243697476</v>
      </c>
      <c r="C2">
        <v>51.094348888007517</v>
      </c>
      <c r="D2" t="s">
        <v>79</v>
      </c>
      <c r="E2">
        <v>88.414634146341399</v>
      </c>
      <c r="F2">
        <v>53.227202055598006</v>
      </c>
      <c r="G2" t="s">
        <v>104</v>
      </c>
      <c r="H2">
        <v>-272.15189873417705</v>
      </c>
      <c r="I2">
        <v>482.17492271108227</v>
      </c>
      <c r="J2" t="s">
        <v>146</v>
      </c>
      <c r="K2">
        <v>-1338.0952380952435</v>
      </c>
      <c r="L2">
        <v>738.69407351106292</v>
      </c>
    </row>
    <row r="3" spans="1:12" x14ac:dyDescent="0.3">
      <c r="A3" t="s">
        <v>62</v>
      </c>
      <c r="B3">
        <v>-4.8319327731092869</v>
      </c>
      <c r="C3">
        <v>57.094950259219459</v>
      </c>
      <c r="D3" t="s">
        <v>80</v>
      </c>
      <c r="E3">
        <v>150.6097560975609</v>
      </c>
      <c r="F3">
        <v>78.539488912645297</v>
      </c>
      <c r="G3" t="s">
        <v>105</v>
      </c>
      <c r="H3">
        <v>58.227848101265785</v>
      </c>
      <c r="I3">
        <v>145.7767742696565</v>
      </c>
      <c r="J3" t="s">
        <v>147</v>
      </c>
      <c r="K3">
        <v>-1619.0476190476254</v>
      </c>
      <c r="L3">
        <v>857.68942009647901</v>
      </c>
    </row>
    <row r="4" spans="1:12" x14ac:dyDescent="0.3">
      <c r="A4" t="s">
        <v>63</v>
      </c>
      <c r="B4">
        <v>-51.050420168067248</v>
      </c>
      <c r="C4">
        <v>35.015406134454885</v>
      </c>
      <c r="D4" t="s">
        <v>81</v>
      </c>
      <c r="E4">
        <v>71.951219512195109</v>
      </c>
      <c r="F4">
        <v>47.021117856654435</v>
      </c>
      <c r="G4" t="s">
        <v>106</v>
      </c>
      <c r="H4">
        <v>-316.45569620253161</v>
      </c>
      <c r="I4">
        <v>180.36383081754329</v>
      </c>
      <c r="J4" t="s">
        <v>148</v>
      </c>
      <c r="K4">
        <v>-1128.5714285714332</v>
      </c>
      <c r="L4">
        <v>660.19534890443242</v>
      </c>
    </row>
    <row r="5" spans="1:12" x14ac:dyDescent="0.3">
      <c r="A5" t="s">
        <v>64</v>
      </c>
      <c r="B5">
        <v>15.546218487394913</v>
      </c>
      <c r="C5">
        <v>16.488585605334951</v>
      </c>
      <c r="D5" t="s">
        <v>82</v>
      </c>
      <c r="E5">
        <v>-5.3290705182007514E-14</v>
      </c>
      <c r="F5">
        <v>80.573986873543703</v>
      </c>
      <c r="G5" t="s">
        <v>107</v>
      </c>
      <c r="H5">
        <v>-103.79746835443035</v>
      </c>
      <c r="I5">
        <v>184.48616192172187</v>
      </c>
      <c r="J5" t="s">
        <v>149</v>
      </c>
      <c r="K5">
        <v>-1300.0000000000052</v>
      </c>
      <c r="L5">
        <v>147.54222271266389</v>
      </c>
    </row>
    <row r="6" spans="1:12" x14ac:dyDescent="0.3">
      <c r="A6" t="s">
        <v>65</v>
      </c>
      <c r="B6">
        <v>36.134453781512569</v>
      </c>
      <c r="C6">
        <v>13.671074892899092</v>
      </c>
      <c r="D6" t="s">
        <v>83</v>
      </c>
      <c r="E6">
        <v>73.780487804878007</v>
      </c>
      <c r="F6">
        <v>89.734333699301885</v>
      </c>
      <c r="G6" t="s">
        <v>108</v>
      </c>
      <c r="H6">
        <v>129.11392405063279</v>
      </c>
      <c r="I6">
        <v>192.7323443434118</v>
      </c>
      <c r="J6" t="s">
        <v>150</v>
      </c>
      <c r="K6">
        <v>-1652.3809523809589</v>
      </c>
      <c r="L6">
        <v>854.74090260266439</v>
      </c>
    </row>
    <row r="7" spans="1:12" x14ac:dyDescent="0.3">
      <c r="A7" t="s">
        <v>66</v>
      </c>
      <c r="B7">
        <v>-22.0588235294118</v>
      </c>
      <c r="C7">
        <v>12.898087529235601</v>
      </c>
      <c r="D7" t="s">
        <v>84</v>
      </c>
      <c r="E7">
        <v>-12.804878048780534</v>
      </c>
      <c r="F7">
        <v>32.196045810839223</v>
      </c>
      <c r="G7" t="s">
        <v>109</v>
      </c>
      <c r="H7">
        <v>-89.873417721518976</v>
      </c>
      <c r="I7">
        <v>209.45956865474264</v>
      </c>
      <c r="J7" t="s">
        <v>151</v>
      </c>
      <c r="K7">
        <v>-1033.3333333333378</v>
      </c>
      <c r="L7">
        <v>899.48334880896334</v>
      </c>
    </row>
    <row r="8" spans="1:12" x14ac:dyDescent="0.3">
      <c r="A8" t="s">
        <v>67</v>
      </c>
      <c r="B8">
        <v>-58.613445378151283</v>
      </c>
      <c r="C8">
        <v>25.886126902999191</v>
      </c>
      <c r="D8" t="s">
        <v>86</v>
      </c>
      <c r="E8">
        <v>-188.41463414634143</v>
      </c>
      <c r="F8">
        <v>113.64169944028281</v>
      </c>
      <c r="G8" t="s">
        <v>110</v>
      </c>
      <c r="H8">
        <v>-59.493670886075932</v>
      </c>
      <c r="I8">
        <v>112.53726972603975</v>
      </c>
      <c r="J8" t="s">
        <v>152</v>
      </c>
      <c r="K8">
        <v>-1428.5714285714344</v>
      </c>
      <c r="L8">
        <v>838.58210966400418</v>
      </c>
    </row>
    <row r="9" spans="1:12" x14ac:dyDescent="0.3">
      <c r="A9" t="s">
        <v>68</v>
      </c>
      <c r="B9">
        <v>-3.1512605042017121</v>
      </c>
      <c r="C9">
        <v>45.062576310340418</v>
      </c>
      <c r="D9" t="s">
        <v>85</v>
      </c>
      <c r="E9">
        <v>7.3170731707316534</v>
      </c>
      <c r="F9">
        <v>83.522490057644333</v>
      </c>
      <c r="G9" t="s">
        <v>111</v>
      </c>
      <c r="H9">
        <v>-97.468354430379733</v>
      </c>
      <c r="I9">
        <v>342.92351773563621</v>
      </c>
      <c r="J9" t="s">
        <v>153</v>
      </c>
      <c r="K9">
        <v>-2052.3809523809605</v>
      </c>
      <c r="L9">
        <v>698.03741721176345</v>
      </c>
    </row>
    <row r="10" spans="1:12" x14ac:dyDescent="0.3">
      <c r="A10" t="s">
        <v>69</v>
      </c>
      <c r="B10">
        <v>83.972073677956047</v>
      </c>
      <c r="C10">
        <v>26.050960300387271</v>
      </c>
      <c r="D10" t="s">
        <v>87</v>
      </c>
      <c r="E10">
        <v>103.29512893982807</v>
      </c>
      <c r="F10">
        <v>55.177497989952045</v>
      </c>
      <c r="G10" t="s">
        <v>112</v>
      </c>
      <c r="H10">
        <v>445.53941908713693</v>
      </c>
      <c r="I10">
        <v>65.773743013427833</v>
      </c>
      <c r="J10" t="s">
        <v>154</v>
      </c>
      <c r="K10">
        <v>106.70028818443805</v>
      </c>
      <c r="L10">
        <v>82.58931426949151</v>
      </c>
    </row>
    <row r="11" spans="1:12" x14ac:dyDescent="0.3">
      <c r="A11" t="s">
        <v>70</v>
      </c>
      <c r="B11">
        <v>97.994652406417117</v>
      </c>
      <c r="C11">
        <v>48.261648798075107</v>
      </c>
      <c r="D11" t="s">
        <v>88</v>
      </c>
      <c r="E11">
        <v>116.49355300859598</v>
      </c>
      <c r="F11">
        <v>12.142819872450556</v>
      </c>
      <c r="G11" t="s">
        <v>113</v>
      </c>
      <c r="H11">
        <v>493.77593360995849</v>
      </c>
      <c r="I11">
        <v>281.02122448525546</v>
      </c>
      <c r="J11" t="s">
        <v>155</v>
      </c>
      <c r="K11">
        <v>207.78097982708937</v>
      </c>
      <c r="L11">
        <v>120.79065454341847</v>
      </c>
    </row>
    <row r="12" spans="1:12" x14ac:dyDescent="0.3">
      <c r="A12" t="s">
        <v>71</v>
      </c>
      <c r="B12">
        <v>104.35234699940584</v>
      </c>
      <c r="C12">
        <v>41.59489495355934</v>
      </c>
      <c r="D12" t="s">
        <v>89</v>
      </c>
      <c r="E12">
        <v>97.833094555873927</v>
      </c>
      <c r="F12">
        <v>26.732053709301908</v>
      </c>
      <c r="G12" t="s">
        <v>114</v>
      </c>
      <c r="H12">
        <v>318.36099585062243</v>
      </c>
      <c r="I12">
        <v>164.12781640572348</v>
      </c>
      <c r="J12" t="s">
        <v>156</v>
      </c>
      <c r="K12">
        <v>219.84870317002881</v>
      </c>
      <c r="L12">
        <v>12.554159482107611</v>
      </c>
    </row>
    <row r="13" spans="1:12" x14ac:dyDescent="0.3">
      <c r="A13" t="s">
        <v>72</v>
      </c>
      <c r="B13">
        <v>146.30124777183602</v>
      </c>
      <c r="C13">
        <v>22.234524689863647</v>
      </c>
      <c r="D13" t="s">
        <v>90</v>
      </c>
      <c r="E13">
        <v>95.881088825214903</v>
      </c>
      <c r="F13">
        <v>18.802826648849202</v>
      </c>
      <c r="G13" t="s">
        <v>115</v>
      </c>
      <c r="H13">
        <v>466.49377593360992</v>
      </c>
      <c r="I13">
        <v>25.498423299176011</v>
      </c>
      <c r="J13" t="s">
        <v>157</v>
      </c>
      <c r="K13">
        <v>324.63976945244957</v>
      </c>
      <c r="L13">
        <v>118.11800905584863</v>
      </c>
    </row>
    <row r="14" spans="1:12" x14ac:dyDescent="0.3">
      <c r="A14" t="s">
        <v>73</v>
      </c>
      <c r="B14">
        <v>74.539512774806894</v>
      </c>
      <c r="C14">
        <v>54.276733316949446</v>
      </c>
      <c r="D14" t="s">
        <v>91</v>
      </c>
      <c r="E14">
        <v>54.584527220630378</v>
      </c>
      <c r="F14">
        <v>15.448883171012682</v>
      </c>
      <c r="G14" t="s">
        <v>116</v>
      </c>
      <c r="H14">
        <v>310.89211618257264</v>
      </c>
      <c r="I14">
        <v>178.08046298605066</v>
      </c>
      <c r="J14" t="s">
        <v>158</v>
      </c>
      <c r="K14">
        <v>145.53314121037465</v>
      </c>
      <c r="L14">
        <v>110.36473220093643</v>
      </c>
    </row>
    <row r="15" spans="1:12" x14ac:dyDescent="0.3">
      <c r="A15" t="s">
        <v>74</v>
      </c>
      <c r="B15">
        <v>79.025549613784904</v>
      </c>
      <c r="C15">
        <v>11.882749032810027</v>
      </c>
      <c r="D15" t="s">
        <v>92</v>
      </c>
      <c r="E15">
        <v>43.857449856733524</v>
      </c>
      <c r="F15">
        <v>19.786372371024221</v>
      </c>
      <c r="G15" t="s">
        <v>117</v>
      </c>
      <c r="H15">
        <v>137.03319502074692</v>
      </c>
      <c r="I15">
        <v>146.68793179391443</v>
      </c>
      <c r="J15" t="s">
        <v>159</v>
      </c>
      <c r="K15">
        <v>94.452449567723335</v>
      </c>
      <c r="L15">
        <v>57.190575058278363</v>
      </c>
    </row>
    <row r="16" spans="1:12" x14ac:dyDescent="0.3">
      <c r="A16" t="s">
        <v>75</v>
      </c>
      <c r="B16">
        <v>110.85858585858588</v>
      </c>
      <c r="C16">
        <v>25.030697659533995</v>
      </c>
      <c r="D16" t="s">
        <v>93</v>
      </c>
      <c r="E16">
        <v>44.32306590257879</v>
      </c>
      <c r="F16">
        <v>22.532600939050543</v>
      </c>
      <c r="G16" t="s">
        <v>118</v>
      </c>
      <c r="H16">
        <v>414.93775933609959</v>
      </c>
      <c r="I16">
        <v>110.17046821760079</v>
      </c>
      <c r="J16" t="s">
        <v>160</v>
      </c>
      <c r="K16">
        <v>136.02305475504323</v>
      </c>
      <c r="L16">
        <v>50.275314957028478</v>
      </c>
    </row>
    <row r="17" spans="1:12" x14ac:dyDescent="0.3">
      <c r="A17" t="s">
        <v>76</v>
      </c>
      <c r="B17">
        <v>104.94652406417114</v>
      </c>
      <c r="C17">
        <v>32.417840896392399</v>
      </c>
      <c r="D17" t="s">
        <v>94</v>
      </c>
      <c r="E17">
        <v>109.86747851002863</v>
      </c>
      <c r="F17">
        <v>27.781777924436614</v>
      </c>
      <c r="G17" t="s">
        <v>119</v>
      </c>
      <c r="H17">
        <v>347.71784232365144</v>
      </c>
      <c r="I17">
        <v>122.51091509876593</v>
      </c>
      <c r="J17" t="s">
        <v>161</v>
      </c>
      <c r="K17">
        <v>40.30979827089336</v>
      </c>
      <c r="L17">
        <v>38.524193974884312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0386-F6A4-4610-8087-918987941A86}">
  <dimension ref="A1:H81"/>
  <sheetViews>
    <sheetView workbookViewId="0">
      <selection activeCell="K26" sqref="K26"/>
    </sheetView>
  </sheetViews>
  <sheetFormatPr defaultRowHeight="14.4" x14ac:dyDescent="0.3"/>
  <sheetData>
    <row r="1" spans="1:8" ht="15" thickBot="1" x14ac:dyDescent="0.35">
      <c r="A1" s="59" t="s">
        <v>26</v>
      </c>
      <c r="B1" s="3" t="s">
        <v>2</v>
      </c>
      <c r="C1" s="3" t="s">
        <v>3</v>
      </c>
      <c r="D1" s="3" t="s">
        <v>27</v>
      </c>
      <c r="E1" s="3" t="s">
        <v>28</v>
      </c>
      <c r="F1" s="3" t="s">
        <v>49</v>
      </c>
      <c r="G1" s="3" t="s">
        <v>30</v>
      </c>
      <c r="H1" s="60" t="s">
        <v>31</v>
      </c>
    </row>
    <row r="2" spans="1:8" x14ac:dyDescent="0.3">
      <c r="A2" s="61" t="s">
        <v>14</v>
      </c>
      <c r="B2" t="s">
        <v>15</v>
      </c>
      <c r="C2" t="s">
        <v>15</v>
      </c>
      <c r="D2" t="s">
        <v>32</v>
      </c>
      <c r="E2">
        <v>3.9679677999999998</v>
      </c>
      <c r="F2">
        <v>2.0279512</v>
      </c>
      <c r="G2">
        <v>3.0915136000000003</v>
      </c>
      <c r="H2" s="7">
        <v>3.1407525999999999</v>
      </c>
    </row>
    <row r="3" spans="1:8" x14ac:dyDescent="0.3">
      <c r="A3" s="61" t="s">
        <v>14</v>
      </c>
      <c r="B3" t="s">
        <v>15</v>
      </c>
      <c r="C3" t="s">
        <v>15</v>
      </c>
      <c r="D3" t="s">
        <v>33</v>
      </c>
      <c r="E3">
        <v>3.8399464000000001</v>
      </c>
      <c r="F3">
        <v>2.5400368000000002</v>
      </c>
      <c r="G3">
        <v>3.4460344000000003</v>
      </c>
      <c r="H3" s="7">
        <v>3.4164910000000002</v>
      </c>
    </row>
    <row r="4" spans="1:8" x14ac:dyDescent="0.3">
      <c r="A4" s="61" t="s">
        <v>14</v>
      </c>
      <c r="B4" t="s">
        <v>15</v>
      </c>
      <c r="C4" t="s">
        <v>15</v>
      </c>
      <c r="D4" t="s">
        <v>34</v>
      </c>
      <c r="E4">
        <v>4.2929452000000001</v>
      </c>
      <c r="F4">
        <v>2.3923198000000001</v>
      </c>
      <c r="G4">
        <v>3.219535</v>
      </c>
      <c r="H4" s="7">
        <v>2.8945576000000002</v>
      </c>
    </row>
    <row r="5" spans="1:8" ht="15" thickBot="1" x14ac:dyDescent="0.35">
      <c r="A5" s="62" t="s">
        <v>14</v>
      </c>
      <c r="B5" s="9" t="s">
        <v>15</v>
      </c>
      <c r="C5" s="9" t="s">
        <v>15</v>
      </c>
      <c r="D5" s="9" t="s">
        <v>35</v>
      </c>
      <c r="E5" s="9">
        <v>3.9285766000000004</v>
      </c>
      <c r="F5" s="9">
        <v>2.5104934000000001</v>
      </c>
      <c r="G5" s="9">
        <v>3.6725338000000001</v>
      </c>
      <c r="H5" s="10">
        <v>3.4460344000000003</v>
      </c>
    </row>
    <row r="6" spans="1:8" x14ac:dyDescent="0.3">
      <c r="A6" s="61" t="s">
        <v>16</v>
      </c>
      <c r="B6" t="s">
        <v>15</v>
      </c>
      <c r="C6" t="s">
        <v>15</v>
      </c>
      <c r="D6" t="s">
        <v>32</v>
      </c>
      <c r="E6">
        <v>4.1550760000000002</v>
      </c>
      <c r="F6">
        <v>2.530189</v>
      </c>
      <c r="G6">
        <v>2.8453186000000001</v>
      </c>
      <c r="H6" s="7">
        <v>3.1801438000000002</v>
      </c>
    </row>
    <row r="7" spans="1:8" x14ac:dyDescent="0.3">
      <c r="A7" s="61" t="s">
        <v>16</v>
      </c>
      <c r="B7" t="s">
        <v>15</v>
      </c>
      <c r="C7" t="s">
        <v>15</v>
      </c>
      <c r="D7" t="s">
        <v>33</v>
      </c>
      <c r="E7">
        <v>4.6474660000000005</v>
      </c>
      <c r="F7">
        <v>2.1362770000000002</v>
      </c>
      <c r="G7">
        <v>3.219535</v>
      </c>
      <c r="H7" s="7">
        <v>2.6089714000000002</v>
      </c>
    </row>
    <row r="8" spans="1:8" x14ac:dyDescent="0.3">
      <c r="A8" s="61" t="s">
        <v>16</v>
      </c>
      <c r="B8" t="s">
        <v>15</v>
      </c>
      <c r="C8" t="s">
        <v>15</v>
      </c>
      <c r="D8" t="s">
        <v>34</v>
      </c>
      <c r="E8">
        <v>4.0861413999999998</v>
      </c>
      <c r="F8">
        <v>2.3036895999999998</v>
      </c>
      <c r="G8">
        <v>3.3869476000000001</v>
      </c>
      <c r="H8" s="7">
        <v>2.9437966000000002</v>
      </c>
    </row>
    <row r="9" spans="1:8" ht="15" thickBot="1" x14ac:dyDescent="0.35">
      <c r="A9" s="62" t="s">
        <v>16</v>
      </c>
      <c r="B9" s="9" t="s">
        <v>15</v>
      </c>
      <c r="C9" s="9" t="s">
        <v>15</v>
      </c>
      <c r="D9" s="9" t="s">
        <v>35</v>
      </c>
      <c r="E9" s="9">
        <v>4.3520320000000003</v>
      </c>
      <c r="F9" s="9">
        <v>2.5892757999999998</v>
      </c>
      <c r="G9" s="9">
        <v>3.5740558</v>
      </c>
      <c r="H9" s="10">
        <v>3.8202508000000002</v>
      </c>
    </row>
    <row r="10" spans="1:8" x14ac:dyDescent="0.3">
      <c r="A10" s="61" t="s">
        <v>36</v>
      </c>
      <c r="B10" t="s">
        <v>15</v>
      </c>
      <c r="C10" t="s">
        <v>19</v>
      </c>
      <c r="D10" t="s">
        <v>32</v>
      </c>
      <c r="E10">
        <v>3.6725338000000001</v>
      </c>
      <c r="F10">
        <v>2.6089714000000002</v>
      </c>
      <c r="G10">
        <v>5.0019868000000001</v>
      </c>
      <c r="H10" s="7">
        <v>8.5274992000000012</v>
      </c>
    </row>
    <row r="11" spans="1:8" x14ac:dyDescent="0.3">
      <c r="A11" s="61" t="s">
        <v>36</v>
      </c>
      <c r="B11" t="s">
        <v>15</v>
      </c>
      <c r="C11" t="s">
        <v>19</v>
      </c>
      <c r="D11" t="s">
        <v>33</v>
      </c>
      <c r="E11">
        <v>3.7414684</v>
      </c>
      <c r="F11">
        <v>2.1362770000000002</v>
      </c>
      <c r="G11">
        <v>5.5140723999999999</v>
      </c>
      <c r="H11" s="7">
        <v>7.5821103999999995</v>
      </c>
    </row>
    <row r="12" spans="1:8" x14ac:dyDescent="0.3">
      <c r="A12" s="61" t="s">
        <v>36</v>
      </c>
      <c r="B12" t="s">
        <v>15</v>
      </c>
      <c r="C12" t="s">
        <v>19</v>
      </c>
      <c r="D12" t="s">
        <v>34</v>
      </c>
      <c r="E12">
        <v>3.5839036000000002</v>
      </c>
      <c r="F12">
        <v>2.3430808000000001</v>
      </c>
      <c r="G12">
        <v>5.4845290000000002</v>
      </c>
      <c r="H12" s="7">
        <v>9.3941055999999996</v>
      </c>
    </row>
    <row r="13" spans="1:8" ht="15" thickBot="1" x14ac:dyDescent="0.35">
      <c r="A13" s="62" t="s">
        <v>36</v>
      </c>
      <c r="B13" s="9" t="s">
        <v>15</v>
      </c>
      <c r="C13" s="9" t="s">
        <v>19</v>
      </c>
      <c r="D13" s="9" t="s">
        <v>35</v>
      </c>
      <c r="E13" s="9">
        <v>3.859642</v>
      </c>
      <c r="F13" s="9">
        <v>3.0028834</v>
      </c>
      <c r="G13" s="9">
        <v>5.9966146</v>
      </c>
      <c r="H13" s="10">
        <v>8.1138916000000005</v>
      </c>
    </row>
    <row r="14" spans="1:8" x14ac:dyDescent="0.3">
      <c r="A14" s="61" t="s">
        <v>37</v>
      </c>
      <c r="B14" t="s">
        <v>15</v>
      </c>
      <c r="C14" t="s">
        <v>19</v>
      </c>
      <c r="D14" t="s">
        <v>32</v>
      </c>
      <c r="E14">
        <v>3.4361866000000001</v>
      </c>
      <c r="F14">
        <v>2.7862318000000004</v>
      </c>
      <c r="G14">
        <v>4.8542698</v>
      </c>
      <c r="H14" s="7">
        <v>6.6761127999999994</v>
      </c>
    </row>
    <row r="15" spans="1:8" x14ac:dyDescent="0.3">
      <c r="A15" s="61" t="s">
        <v>37</v>
      </c>
      <c r="B15" t="s">
        <v>15</v>
      </c>
      <c r="C15" t="s">
        <v>19</v>
      </c>
      <c r="D15" t="s">
        <v>33</v>
      </c>
      <c r="E15">
        <v>3.9482722000000003</v>
      </c>
      <c r="F15">
        <v>2.7862318000000004</v>
      </c>
      <c r="G15">
        <v>4.8444220000000007</v>
      </c>
      <c r="H15" s="7">
        <v>7.1783505999999999</v>
      </c>
    </row>
    <row r="16" spans="1:8" x14ac:dyDescent="0.3">
      <c r="A16" s="61" t="s">
        <v>37</v>
      </c>
      <c r="B16" t="s">
        <v>15</v>
      </c>
      <c r="C16" t="s">
        <v>19</v>
      </c>
      <c r="D16" t="s">
        <v>34</v>
      </c>
      <c r="E16">
        <v>3.6035992000000001</v>
      </c>
      <c r="F16">
        <v>3.1702960000000004</v>
      </c>
      <c r="G16">
        <v>4.8148786000000001</v>
      </c>
      <c r="H16" s="7">
        <v>8.9509546000000011</v>
      </c>
    </row>
    <row r="17" spans="1:8" ht="15" thickBot="1" x14ac:dyDescent="0.35">
      <c r="A17" s="62" t="s">
        <v>37</v>
      </c>
      <c r="B17" s="9" t="s">
        <v>15</v>
      </c>
      <c r="C17" s="9" t="s">
        <v>19</v>
      </c>
      <c r="D17" s="9" t="s">
        <v>35</v>
      </c>
      <c r="E17" s="9">
        <v>3.3967954000000002</v>
      </c>
      <c r="F17" s="9">
        <v>2.9339488</v>
      </c>
      <c r="G17" s="9">
        <v>4.5686836</v>
      </c>
      <c r="H17" s="10">
        <v>8.1532827999999995</v>
      </c>
    </row>
    <row r="18" spans="1:8" x14ac:dyDescent="0.3">
      <c r="A18" s="63" t="s">
        <v>41</v>
      </c>
      <c r="B18" s="64" t="s">
        <v>21</v>
      </c>
      <c r="C18" s="64" t="s">
        <v>15</v>
      </c>
      <c r="D18" s="64" t="s">
        <v>32</v>
      </c>
      <c r="E18" s="64">
        <v>3.8497942000000003</v>
      </c>
      <c r="F18" s="64">
        <v>2.8059274000000003</v>
      </c>
      <c r="G18" s="64">
        <v>2.9831878000000001</v>
      </c>
      <c r="H18" s="65">
        <v>2.7763839999999997</v>
      </c>
    </row>
    <row r="19" spans="1:8" x14ac:dyDescent="0.3">
      <c r="A19" s="63" t="s">
        <v>41</v>
      </c>
      <c r="B19" s="64" t="s">
        <v>21</v>
      </c>
      <c r="C19" s="64" t="s">
        <v>15</v>
      </c>
      <c r="D19" s="64" t="s">
        <v>33</v>
      </c>
      <c r="E19" s="64">
        <v>4.1058370000000002</v>
      </c>
      <c r="F19" s="64">
        <v>2.7566883999999998</v>
      </c>
      <c r="G19" s="64">
        <v>3.4164910000000002</v>
      </c>
      <c r="H19" s="65">
        <v>3.7217727999999997</v>
      </c>
    </row>
    <row r="20" spans="1:8" x14ac:dyDescent="0.3">
      <c r="A20" s="63" t="s">
        <v>41</v>
      </c>
      <c r="B20" s="64" t="s">
        <v>21</v>
      </c>
      <c r="C20" s="64" t="s">
        <v>15</v>
      </c>
      <c r="D20" s="64" t="s">
        <v>34</v>
      </c>
      <c r="E20" s="64">
        <v>3.6823816000000003</v>
      </c>
      <c r="F20" s="64">
        <v>2.5794280000000001</v>
      </c>
      <c r="G20" s="64">
        <v>3.0422745999999998</v>
      </c>
      <c r="H20" s="65">
        <v>2.8650142000000001</v>
      </c>
    </row>
    <row r="21" spans="1:8" ht="15" thickBot="1" x14ac:dyDescent="0.35">
      <c r="A21" s="136" t="s">
        <v>41</v>
      </c>
      <c r="B21" s="67" t="s">
        <v>21</v>
      </c>
      <c r="C21" s="67" t="s">
        <v>15</v>
      </c>
      <c r="D21" s="67" t="s">
        <v>35</v>
      </c>
      <c r="E21" s="67">
        <v>3.8891854000000001</v>
      </c>
      <c r="F21" s="67">
        <v>2.0181033999999998</v>
      </c>
      <c r="G21" s="67">
        <v>2.7074494000000002</v>
      </c>
      <c r="H21" s="68">
        <v>4.1846194000000008</v>
      </c>
    </row>
    <row r="22" spans="1:8" x14ac:dyDescent="0.3">
      <c r="A22" s="69" t="s">
        <v>41</v>
      </c>
      <c r="B22" s="15" t="s">
        <v>22</v>
      </c>
      <c r="C22" s="15" t="s">
        <v>15</v>
      </c>
      <c r="D22" s="15" t="s">
        <v>32</v>
      </c>
      <c r="E22" s="15">
        <v>3.6134469999999999</v>
      </c>
      <c r="F22" s="15">
        <v>1.9393209999999999</v>
      </c>
      <c r="G22" s="15">
        <v>2.7960796000000001</v>
      </c>
      <c r="H22" s="16">
        <v>2.48095</v>
      </c>
    </row>
    <row r="23" spans="1:8" x14ac:dyDescent="0.3">
      <c r="A23" s="69" t="s">
        <v>41</v>
      </c>
      <c r="B23" s="15" t="s">
        <v>22</v>
      </c>
      <c r="C23" s="15" t="s">
        <v>15</v>
      </c>
      <c r="D23" s="15" t="s">
        <v>33</v>
      </c>
      <c r="E23" s="15">
        <v>3.8399464000000001</v>
      </c>
      <c r="F23" s="15">
        <v>1.9294731999999999</v>
      </c>
      <c r="G23" s="15">
        <v>2.2544506000000002</v>
      </c>
      <c r="H23" s="16">
        <v>2.0870380000000002</v>
      </c>
    </row>
    <row r="24" spans="1:8" x14ac:dyDescent="0.3">
      <c r="A24" s="69" t="s">
        <v>41</v>
      </c>
      <c r="B24" s="15" t="s">
        <v>22</v>
      </c>
      <c r="C24" s="15" t="s">
        <v>15</v>
      </c>
      <c r="D24" s="15" t="s">
        <v>34</v>
      </c>
      <c r="E24" s="15">
        <v>4.0073590000000001</v>
      </c>
      <c r="F24" s="15">
        <v>1.6438869999999999</v>
      </c>
      <c r="G24" s="15">
        <v>1.8605385999999999</v>
      </c>
      <c r="H24" s="16">
        <v>2.6188192000000003</v>
      </c>
    </row>
    <row r="25" spans="1:8" ht="15" thickBot="1" x14ac:dyDescent="0.35">
      <c r="A25" s="137" t="s">
        <v>41</v>
      </c>
      <c r="B25" s="71" t="s">
        <v>22</v>
      </c>
      <c r="C25" s="71" t="s">
        <v>15</v>
      </c>
      <c r="D25" s="71" t="s">
        <v>35</v>
      </c>
      <c r="E25" s="71">
        <v>3.761164</v>
      </c>
      <c r="F25" s="71">
        <v>2.0377990000000001</v>
      </c>
      <c r="G25" s="71">
        <v>2.2544506000000002</v>
      </c>
      <c r="H25" s="72">
        <v>3.5740558</v>
      </c>
    </row>
    <row r="26" spans="1:8" x14ac:dyDescent="0.3">
      <c r="A26" s="73" t="s">
        <v>42</v>
      </c>
      <c r="B26" s="18" t="s">
        <v>21</v>
      </c>
      <c r="C26" s="18" t="s">
        <v>15</v>
      </c>
      <c r="D26" s="18" t="s">
        <v>32</v>
      </c>
      <c r="E26" s="18">
        <v>3.8497942000000003</v>
      </c>
      <c r="F26" s="18">
        <v>2.1658204000000003</v>
      </c>
      <c r="G26" s="18">
        <v>2.7862318000000004</v>
      </c>
      <c r="H26" s="19">
        <v>2.9536443999999999</v>
      </c>
    </row>
    <row r="27" spans="1:8" x14ac:dyDescent="0.3">
      <c r="A27" s="73" t="s">
        <v>42</v>
      </c>
      <c r="B27" s="18" t="s">
        <v>21</v>
      </c>
      <c r="C27" s="18" t="s">
        <v>15</v>
      </c>
      <c r="D27" s="18" t="s">
        <v>33</v>
      </c>
      <c r="E27" s="18">
        <v>3.7414684</v>
      </c>
      <c r="F27" s="18">
        <v>2.3036895999999998</v>
      </c>
      <c r="G27" s="18">
        <v>3.3180130000000001</v>
      </c>
      <c r="H27" s="19">
        <v>3.1112092000000002</v>
      </c>
    </row>
    <row r="28" spans="1:8" x14ac:dyDescent="0.3">
      <c r="A28" s="73" t="s">
        <v>42</v>
      </c>
      <c r="B28" s="18" t="s">
        <v>21</v>
      </c>
      <c r="C28" s="18" t="s">
        <v>15</v>
      </c>
      <c r="D28" s="18" t="s">
        <v>34</v>
      </c>
      <c r="E28" s="18">
        <v>3.8793375999999999</v>
      </c>
      <c r="F28" s="18">
        <v>2.3824719999999999</v>
      </c>
      <c r="G28" s="18">
        <v>3.1702960000000004</v>
      </c>
      <c r="H28" s="19">
        <v>3.0915136000000003</v>
      </c>
    </row>
    <row r="29" spans="1:8" ht="15" thickBot="1" x14ac:dyDescent="0.35">
      <c r="A29" s="138" t="s">
        <v>42</v>
      </c>
      <c r="B29" s="75" t="s">
        <v>21</v>
      </c>
      <c r="C29" s="75" t="s">
        <v>15</v>
      </c>
      <c r="D29" s="75" t="s">
        <v>35</v>
      </c>
      <c r="E29" s="75">
        <v>3.7316206000000003</v>
      </c>
      <c r="F29" s="75">
        <v>2.5892757999999998</v>
      </c>
      <c r="G29" s="75">
        <v>2.6582104000000002</v>
      </c>
      <c r="H29" s="76">
        <v>3.7513162000000002</v>
      </c>
    </row>
    <row r="30" spans="1:8" x14ac:dyDescent="0.3">
      <c r="A30" s="77" t="s">
        <v>42</v>
      </c>
      <c r="B30" s="21" t="s">
        <v>22</v>
      </c>
      <c r="C30" s="21" t="s">
        <v>15</v>
      </c>
      <c r="D30" s="21" t="s">
        <v>32</v>
      </c>
      <c r="E30" s="21">
        <v>3.9679677999999998</v>
      </c>
      <c r="F30" s="21">
        <v>2.5498845999999999</v>
      </c>
      <c r="G30" s="21">
        <v>3.8793375999999999</v>
      </c>
      <c r="H30" s="22">
        <v>2.6286670000000001</v>
      </c>
    </row>
    <row r="31" spans="1:8" x14ac:dyDescent="0.3">
      <c r="A31" s="77" t="s">
        <v>42</v>
      </c>
      <c r="B31" s="21" t="s">
        <v>22</v>
      </c>
      <c r="C31" s="21" t="s">
        <v>15</v>
      </c>
      <c r="D31" s="21" t="s">
        <v>33</v>
      </c>
      <c r="E31" s="21">
        <v>3.9187288000000002</v>
      </c>
      <c r="F31" s="21">
        <v>2.6582104000000002</v>
      </c>
      <c r="G31" s="21">
        <v>3.6429904000000004</v>
      </c>
      <c r="H31" s="22">
        <v>2.3233852000000002</v>
      </c>
    </row>
    <row r="32" spans="1:8" x14ac:dyDescent="0.3">
      <c r="A32" s="77" t="s">
        <v>42</v>
      </c>
      <c r="B32" s="21" t="s">
        <v>22</v>
      </c>
      <c r="C32" s="21" t="s">
        <v>15</v>
      </c>
      <c r="D32" s="21" t="s">
        <v>34</v>
      </c>
      <c r="E32" s="21">
        <v>3.7710118000000001</v>
      </c>
      <c r="F32" s="21">
        <v>2.1067336000000001</v>
      </c>
      <c r="G32" s="21">
        <v>3.6823816000000003</v>
      </c>
      <c r="H32" s="22">
        <v>2.4120154000000005</v>
      </c>
    </row>
    <row r="33" spans="1:8" ht="15" thickBot="1" x14ac:dyDescent="0.35">
      <c r="A33" s="139" t="s">
        <v>42</v>
      </c>
      <c r="B33" s="79" t="s">
        <v>22</v>
      </c>
      <c r="C33" s="79" t="s">
        <v>15</v>
      </c>
      <c r="D33" s="79" t="s">
        <v>35</v>
      </c>
      <c r="E33" s="79">
        <v>3.8005551999999998</v>
      </c>
      <c r="F33" s="79">
        <v>2.2249072000000005</v>
      </c>
      <c r="G33" s="79">
        <v>3.4263387999999999</v>
      </c>
      <c r="H33" s="80">
        <v>2.6779060000000001</v>
      </c>
    </row>
    <row r="34" spans="1:8" x14ac:dyDescent="0.3">
      <c r="A34" s="81" t="s">
        <v>44</v>
      </c>
      <c r="B34" s="24" t="s">
        <v>21</v>
      </c>
      <c r="C34" s="24" t="s">
        <v>15</v>
      </c>
      <c r="D34" s="24" t="s">
        <v>32</v>
      </c>
      <c r="E34" s="24">
        <v>3.8497942000000003</v>
      </c>
      <c r="F34" s="24">
        <v>2.3036895999999998</v>
      </c>
      <c r="G34" s="24">
        <v>2.7862318000000004</v>
      </c>
      <c r="H34" s="25">
        <v>2.2150593999999999</v>
      </c>
    </row>
    <row r="35" spans="1:8" x14ac:dyDescent="0.3">
      <c r="A35" s="81" t="s">
        <v>44</v>
      </c>
      <c r="B35" s="24" t="s">
        <v>21</v>
      </c>
      <c r="C35" s="24" t="s">
        <v>15</v>
      </c>
      <c r="D35" s="24" t="s">
        <v>33</v>
      </c>
      <c r="E35" s="24">
        <v>3.7808595999999999</v>
      </c>
      <c r="F35" s="24">
        <v>2.0673424000000002</v>
      </c>
      <c r="G35" s="24">
        <v>3.0619701999999998</v>
      </c>
      <c r="H35" s="25">
        <v>2.0968857999999999</v>
      </c>
    </row>
    <row r="36" spans="1:8" x14ac:dyDescent="0.3">
      <c r="A36" s="81" t="s">
        <v>44</v>
      </c>
      <c r="B36" s="24" t="s">
        <v>21</v>
      </c>
      <c r="C36" s="24" t="s">
        <v>15</v>
      </c>
      <c r="D36" s="24" t="s">
        <v>34</v>
      </c>
      <c r="E36" s="24">
        <v>3.761164</v>
      </c>
      <c r="F36" s="24">
        <v>2.0771902</v>
      </c>
      <c r="G36" s="24">
        <v>3.3278607999999998</v>
      </c>
      <c r="H36" s="25">
        <v>2.4021675999999998</v>
      </c>
    </row>
    <row r="37" spans="1:8" ht="15" thickBot="1" x14ac:dyDescent="0.35">
      <c r="A37" s="140" t="s">
        <v>44</v>
      </c>
      <c r="B37" s="83" t="s">
        <v>21</v>
      </c>
      <c r="C37" s="83" t="s">
        <v>15</v>
      </c>
      <c r="D37" s="83" t="s">
        <v>35</v>
      </c>
      <c r="E37" s="83">
        <v>4.1452282</v>
      </c>
      <c r="F37" s="83">
        <v>2.1559726000000001</v>
      </c>
      <c r="G37" s="83">
        <v>3.3278607999999998</v>
      </c>
      <c r="H37" s="84">
        <v>2.4415588000000001</v>
      </c>
    </row>
    <row r="38" spans="1:8" x14ac:dyDescent="0.3">
      <c r="A38" s="85" t="s">
        <v>44</v>
      </c>
      <c r="B38" s="27" t="s">
        <v>22</v>
      </c>
      <c r="C38" s="27" t="s">
        <v>15</v>
      </c>
      <c r="D38" s="27" t="s">
        <v>32</v>
      </c>
      <c r="E38" s="27">
        <v>3.5445124000000003</v>
      </c>
      <c r="F38" s="27">
        <v>2.3135374</v>
      </c>
      <c r="G38" s="27">
        <v>2.9044054000000004</v>
      </c>
      <c r="H38" s="28">
        <v>2.4711022000000002</v>
      </c>
    </row>
    <row r="39" spans="1:8" x14ac:dyDescent="0.3">
      <c r="A39" s="85" t="s">
        <v>44</v>
      </c>
      <c r="B39" s="27" t="s">
        <v>22</v>
      </c>
      <c r="C39" s="27" t="s">
        <v>15</v>
      </c>
      <c r="D39" s="27" t="s">
        <v>33</v>
      </c>
      <c r="E39" s="27">
        <v>3.4263387999999999</v>
      </c>
      <c r="F39" s="27">
        <v>2.3726242000000002</v>
      </c>
      <c r="G39" s="27">
        <v>2.9831878000000001</v>
      </c>
      <c r="H39" s="28">
        <v>2.5991236000000004</v>
      </c>
    </row>
    <row r="40" spans="1:8" x14ac:dyDescent="0.3">
      <c r="A40" s="85" t="s">
        <v>44</v>
      </c>
      <c r="B40" s="27" t="s">
        <v>22</v>
      </c>
      <c r="C40" s="27" t="s">
        <v>15</v>
      </c>
      <c r="D40" s="27" t="s">
        <v>34</v>
      </c>
      <c r="E40" s="27">
        <v>3.7217727999999997</v>
      </c>
      <c r="F40" s="27">
        <v>2.3529286000000003</v>
      </c>
      <c r="G40" s="27">
        <v>2.7172972000000004</v>
      </c>
      <c r="H40" s="28">
        <v>2.7172972000000004</v>
      </c>
    </row>
    <row r="41" spans="1:8" ht="15" thickBot="1" x14ac:dyDescent="0.35">
      <c r="A41" s="141" t="s">
        <v>44</v>
      </c>
      <c r="B41" s="87" t="s">
        <v>22</v>
      </c>
      <c r="C41" s="87" t="s">
        <v>15</v>
      </c>
      <c r="D41" s="87" t="s">
        <v>35</v>
      </c>
      <c r="E41" s="87">
        <v>3.6232948</v>
      </c>
      <c r="F41" s="87">
        <v>2.4415588000000001</v>
      </c>
      <c r="G41" s="87">
        <v>3.8005551999999998</v>
      </c>
      <c r="H41" s="88">
        <v>2.8748619999999998</v>
      </c>
    </row>
    <row r="42" spans="1:8" x14ac:dyDescent="0.3">
      <c r="A42" s="89" t="s">
        <v>46</v>
      </c>
      <c r="B42" s="30" t="s">
        <v>21</v>
      </c>
      <c r="C42" s="30" t="s">
        <v>15</v>
      </c>
      <c r="D42" s="30" t="s">
        <v>32</v>
      </c>
      <c r="E42" s="30">
        <v>3.7217727999999997</v>
      </c>
      <c r="F42" s="30">
        <v>2.0968857999999999</v>
      </c>
      <c r="G42" s="30">
        <v>2.7074494000000002</v>
      </c>
      <c r="H42" s="31">
        <v>3.3475563999999998</v>
      </c>
    </row>
    <row r="43" spans="1:8" x14ac:dyDescent="0.3">
      <c r="A43" s="89" t="s">
        <v>46</v>
      </c>
      <c r="B43" s="30" t="s">
        <v>21</v>
      </c>
      <c r="C43" s="30" t="s">
        <v>15</v>
      </c>
      <c r="D43" s="30" t="s">
        <v>33</v>
      </c>
      <c r="E43" s="30">
        <v>3.8399464000000001</v>
      </c>
      <c r="F43" s="30">
        <v>2.3036895999999998</v>
      </c>
      <c r="G43" s="30">
        <v>3.1899916000000004</v>
      </c>
      <c r="H43" s="31">
        <v>3.1506004000000001</v>
      </c>
    </row>
    <row r="44" spans="1:8" x14ac:dyDescent="0.3">
      <c r="A44" s="89" t="s">
        <v>46</v>
      </c>
      <c r="B44" s="30" t="s">
        <v>21</v>
      </c>
      <c r="C44" s="30" t="s">
        <v>15</v>
      </c>
      <c r="D44" s="30" t="s">
        <v>34</v>
      </c>
      <c r="E44" s="30">
        <v>3.6922294</v>
      </c>
      <c r="F44" s="30">
        <v>2.6089714000000002</v>
      </c>
      <c r="G44" s="30">
        <v>3.0915136000000003</v>
      </c>
      <c r="H44" s="31">
        <v>2.9241010000000003</v>
      </c>
    </row>
    <row r="45" spans="1:8" ht="15" thickBot="1" x14ac:dyDescent="0.35">
      <c r="A45" s="142" t="s">
        <v>46</v>
      </c>
      <c r="B45" s="91" t="s">
        <v>21</v>
      </c>
      <c r="C45" s="91" t="s">
        <v>15</v>
      </c>
      <c r="D45" s="91" t="s">
        <v>35</v>
      </c>
      <c r="E45" s="91">
        <v>4.2043150000000002</v>
      </c>
      <c r="F45" s="91">
        <v>2.3135374</v>
      </c>
      <c r="G45" s="91">
        <v>2.9536443999999999</v>
      </c>
      <c r="H45" s="92">
        <v>4.0959892</v>
      </c>
    </row>
    <row r="46" spans="1:8" x14ac:dyDescent="0.3">
      <c r="A46" s="93" t="s">
        <v>46</v>
      </c>
      <c r="B46" s="94" t="s">
        <v>22</v>
      </c>
      <c r="C46" s="94" t="s">
        <v>15</v>
      </c>
      <c r="D46" s="94" t="s">
        <v>32</v>
      </c>
      <c r="E46" s="94">
        <v>3.7020772000000002</v>
      </c>
      <c r="F46" s="94">
        <v>1.9885599999999999</v>
      </c>
      <c r="G46" s="94">
        <v>2.3627764</v>
      </c>
      <c r="H46" s="95">
        <v>2.48095</v>
      </c>
    </row>
    <row r="47" spans="1:8" x14ac:dyDescent="0.3">
      <c r="A47" s="93" t="s">
        <v>46</v>
      </c>
      <c r="B47" s="94" t="s">
        <v>22</v>
      </c>
      <c r="C47" s="94" t="s">
        <v>15</v>
      </c>
      <c r="D47" s="94" t="s">
        <v>33</v>
      </c>
      <c r="E47" s="94">
        <v>3.8005551999999998</v>
      </c>
      <c r="F47" s="94">
        <v>1.9590165999999998</v>
      </c>
      <c r="G47" s="94">
        <v>2.2150593999999999</v>
      </c>
      <c r="H47" s="95">
        <v>2.1165813999999998</v>
      </c>
    </row>
    <row r="48" spans="1:8" x14ac:dyDescent="0.3">
      <c r="A48" s="93" t="s">
        <v>46</v>
      </c>
      <c r="B48" s="94" t="s">
        <v>22</v>
      </c>
      <c r="C48" s="94" t="s">
        <v>15</v>
      </c>
      <c r="D48" s="94" t="s">
        <v>34</v>
      </c>
      <c r="E48" s="94">
        <v>3.6725338000000001</v>
      </c>
      <c r="F48" s="94">
        <v>2.1362770000000002</v>
      </c>
      <c r="G48" s="94">
        <v>2.4612544000000001</v>
      </c>
      <c r="H48" s="95">
        <v>2.4514066000000003</v>
      </c>
    </row>
    <row r="49" spans="1:8" ht="15" thickBot="1" x14ac:dyDescent="0.35">
      <c r="A49" s="143" t="s">
        <v>46</v>
      </c>
      <c r="B49" s="33" t="s">
        <v>22</v>
      </c>
      <c r="C49" s="33" t="s">
        <v>15</v>
      </c>
      <c r="D49" s="33" t="s">
        <v>35</v>
      </c>
      <c r="E49" s="33">
        <v>4.0762936000000005</v>
      </c>
      <c r="F49" s="33">
        <v>2.1953638</v>
      </c>
      <c r="G49" s="33">
        <v>3.2096872000000003</v>
      </c>
      <c r="H49" s="34">
        <v>3.6626860000000003</v>
      </c>
    </row>
    <row r="50" spans="1:8" x14ac:dyDescent="0.3">
      <c r="A50" s="97" t="s">
        <v>41</v>
      </c>
      <c r="B50" s="98" t="s">
        <v>21</v>
      </c>
      <c r="C50" s="98" t="s">
        <v>19</v>
      </c>
      <c r="D50" s="98" t="s">
        <v>32</v>
      </c>
      <c r="E50" s="98">
        <v>3.6922294</v>
      </c>
      <c r="F50" s="98">
        <v>3.3278607999999998</v>
      </c>
      <c r="G50" s="98">
        <v>5.3171163999999997</v>
      </c>
      <c r="H50" s="99">
        <v>10.093299400000001</v>
      </c>
    </row>
    <row r="51" spans="1:8" x14ac:dyDescent="0.3">
      <c r="A51" s="97" t="s">
        <v>41</v>
      </c>
      <c r="B51" s="98" t="s">
        <v>21</v>
      </c>
      <c r="C51" s="98" t="s">
        <v>19</v>
      </c>
      <c r="D51" s="98" t="s">
        <v>33</v>
      </c>
      <c r="E51" s="98">
        <v>3.7808595999999999</v>
      </c>
      <c r="F51" s="98">
        <v>3.5051212</v>
      </c>
      <c r="G51" s="98">
        <v>4.6573137999999998</v>
      </c>
      <c r="H51" s="99">
        <v>6.8238298000000004</v>
      </c>
    </row>
    <row r="52" spans="1:8" x14ac:dyDescent="0.3">
      <c r="A52" s="97" t="s">
        <v>41</v>
      </c>
      <c r="B52" s="98" t="s">
        <v>21</v>
      </c>
      <c r="C52" s="98" t="s">
        <v>19</v>
      </c>
      <c r="D52" s="98" t="s">
        <v>34</v>
      </c>
      <c r="E52" s="98">
        <v>3.8694898000000002</v>
      </c>
      <c r="F52" s="98">
        <v>3.5642080000000003</v>
      </c>
      <c r="G52" s="98">
        <v>5.4845290000000002</v>
      </c>
      <c r="H52" s="99">
        <v>7.7101318000000001</v>
      </c>
    </row>
    <row r="53" spans="1:8" ht="15" thickBot="1" x14ac:dyDescent="0.35">
      <c r="A53" s="144" t="s">
        <v>41</v>
      </c>
      <c r="B53" s="101" t="s">
        <v>21</v>
      </c>
      <c r="C53" s="101" t="s">
        <v>19</v>
      </c>
      <c r="D53" s="101" t="s">
        <v>35</v>
      </c>
      <c r="E53" s="101">
        <v>3.5839036000000002</v>
      </c>
      <c r="F53" s="101">
        <v>3.4657300000000002</v>
      </c>
      <c r="G53" s="101">
        <v>6.0360058000000008</v>
      </c>
      <c r="H53" s="102">
        <v>8.3600866000000007</v>
      </c>
    </row>
    <row r="54" spans="1:8" x14ac:dyDescent="0.3">
      <c r="A54" s="103" t="s">
        <v>41</v>
      </c>
      <c r="B54" s="39" t="s">
        <v>22</v>
      </c>
      <c r="C54" s="39" t="s">
        <v>19</v>
      </c>
      <c r="D54" s="39" t="s">
        <v>32</v>
      </c>
      <c r="E54" s="39">
        <v>3.5543602000000001</v>
      </c>
      <c r="F54" s="39">
        <v>3.7119249999999999</v>
      </c>
      <c r="G54" s="39">
        <v>4.9921389999999999</v>
      </c>
      <c r="H54" s="40">
        <v>6.6170260000000001</v>
      </c>
    </row>
    <row r="55" spans="1:8" x14ac:dyDescent="0.3">
      <c r="A55" s="103" t="s">
        <v>41</v>
      </c>
      <c r="B55" s="39" t="s">
        <v>22</v>
      </c>
      <c r="C55" s="39" t="s">
        <v>19</v>
      </c>
      <c r="D55" s="39" t="s">
        <v>33</v>
      </c>
      <c r="E55" s="39">
        <v>3.5740558</v>
      </c>
      <c r="F55" s="39">
        <v>3.6331426000000002</v>
      </c>
      <c r="G55" s="39">
        <v>4.9527478</v>
      </c>
      <c r="H55" s="40">
        <v>6.9518512000000001</v>
      </c>
    </row>
    <row r="56" spans="1:8" x14ac:dyDescent="0.3">
      <c r="A56" s="103" t="s">
        <v>41</v>
      </c>
      <c r="B56" s="39" t="s">
        <v>22</v>
      </c>
      <c r="C56" s="39" t="s">
        <v>19</v>
      </c>
      <c r="D56" s="39" t="s">
        <v>34</v>
      </c>
      <c r="E56" s="39">
        <v>3.6035992000000001</v>
      </c>
      <c r="F56" s="39">
        <v>2.9831878000000001</v>
      </c>
      <c r="G56" s="39">
        <v>3.0225789999999999</v>
      </c>
      <c r="H56" s="40">
        <v>5.9572234000000002</v>
      </c>
    </row>
    <row r="57" spans="1:8" ht="15" thickBot="1" x14ac:dyDescent="0.35">
      <c r="A57" s="145" t="s">
        <v>41</v>
      </c>
      <c r="B57" s="105" t="s">
        <v>22</v>
      </c>
      <c r="C57" s="105" t="s">
        <v>19</v>
      </c>
      <c r="D57" s="105" t="s">
        <v>35</v>
      </c>
      <c r="E57" s="105">
        <v>3.6035992000000001</v>
      </c>
      <c r="F57" s="105">
        <v>3.3081651999999999</v>
      </c>
      <c r="G57" s="105">
        <v>4.7065527999999999</v>
      </c>
      <c r="H57" s="106">
        <v>10.556146</v>
      </c>
    </row>
    <row r="58" spans="1:8" x14ac:dyDescent="0.3">
      <c r="A58" s="107" t="s">
        <v>42</v>
      </c>
      <c r="B58" s="42" t="s">
        <v>21</v>
      </c>
      <c r="C58" s="42" t="s">
        <v>19</v>
      </c>
      <c r="D58" s="42" t="s">
        <v>32</v>
      </c>
      <c r="E58" s="42">
        <v>3.6922294</v>
      </c>
      <c r="F58" s="42">
        <v>3.2786218000000003</v>
      </c>
      <c r="G58" s="42">
        <v>5.6519415999999998</v>
      </c>
      <c r="H58" s="43">
        <v>8.9115633999999986</v>
      </c>
    </row>
    <row r="59" spans="1:8" x14ac:dyDescent="0.3">
      <c r="A59" s="107" t="s">
        <v>42</v>
      </c>
      <c r="B59" s="42" t="s">
        <v>21</v>
      </c>
      <c r="C59" s="42" t="s">
        <v>19</v>
      </c>
      <c r="D59" s="42" t="s">
        <v>33</v>
      </c>
      <c r="E59" s="42">
        <v>3.5642080000000003</v>
      </c>
      <c r="F59" s="42">
        <v>3.0225789999999999</v>
      </c>
      <c r="G59" s="42">
        <v>4.2830973999999999</v>
      </c>
      <c r="H59" s="43">
        <v>8.6161294000000002</v>
      </c>
    </row>
    <row r="60" spans="1:8" x14ac:dyDescent="0.3">
      <c r="A60" s="107" t="s">
        <v>42</v>
      </c>
      <c r="B60" s="42" t="s">
        <v>21</v>
      </c>
      <c r="C60" s="42" t="s">
        <v>19</v>
      </c>
      <c r="D60" s="42" t="s">
        <v>34</v>
      </c>
      <c r="E60" s="42">
        <v>3.5248168</v>
      </c>
      <c r="F60" s="42">
        <v>3.1309048000000002</v>
      </c>
      <c r="G60" s="42">
        <v>3.7808595999999999</v>
      </c>
      <c r="H60" s="43">
        <v>5.9375277999999998</v>
      </c>
    </row>
    <row r="61" spans="1:8" ht="15" thickBot="1" x14ac:dyDescent="0.35">
      <c r="A61" s="146" t="s">
        <v>42</v>
      </c>
      <c r="B61" s="109" t="s">
        <v>21</v>
      </c>
      <c r="C61" s="109" t="s">
        <v>19</v>
      </c>
      <c r="D61" s="109" t="s">
        <v>35</v>
      </c>
      <c r="E61" s="109">
        <v>4.0369023999999998</v>
      </c>
      <c r="F61" s="109">
        <v>2.9733400000000003</v>
      </c>
      <c r="G61" s="109">
        <v>4.4012710000000004</v>
      </c>
      <c r="H61" s="110">
        <v>7.5328714000000003</v>
      </c>
    </row>
    <row r="62" spans="1:8" x14ac:dyDescent="0.3">
      <c r="A62" s="111" t="s">
        <v>42</v>
      </c>
      <c r="B62" s="112" t="s">
        <v>22</v>
      </c>
      <c r="C62" s="112" t="s">
        <v>19</v>
      </c>
      <c r="D62" s="112" t="s">
        <v>32</v>
      </c>
      <c r="E62" s="112">
        <v>3.7119249999999999</v>
      </c>
      <c r="F62" s="112">
        <v>3.2096872000000003</v>
      </c>
      <c r="G62" s="112">
        <v>5.5633113999999999</v>
      </c>
      <c r="H62" s="113">
        <v>7.9169355999999995</v>
      </c>
    </row>
    <row r="63" spans="1:8" x14ac:dyDescent="0.3">
      <c r="A63" s="111" t="s">
        <v>42</v>
      </c>
      <c r="B63" s="112" t="s">
        <v>22</v>
      </c>
      <c r="C63" s="112" t="s">
        <v>19</v>
      </c>
      <c r="D63" s="112" t="s">
        <v>33</v>
      </c>
      <c r="E63" s="112">
        <v>3.7808595999999999</v>
      </c>
      <c r="F63" s="112">
        <v>3.761164</v>
      </c>
      <c r="G63" s="112">
        <v>5.7208762000000002</v>
      </c>
      <c r="H63" s="113">
        <v>10.753102</v>
      </c>
    </row>
    <row r="64" spans="1:8" x14ac:dyDescent="0.3">
      <c r="A64" s="111" t="s">
        <v>42</v>
      </c>
      <c r="B64" s="112" t="s">
        <v>22</v>
      </c>
      <c r="C64" s="112" t="s">
        <v>19</v>
      </c>
      <c r="D64" s="112" t="s">
        <v>34</v>
      </c>
      <c r="E64" s="112">
        <v>3.6232948</v>
      </c>
      <c r="F64" s="112">
        <v>3.3672520000000001</v>
      </c>
      <c r="G64" s="112">
        <v>5.4746812</v>
      </c>
      <c r="H64" s="113">
        <v>9.8963433999999992</v>
      </c>
    </row>
    <row r="65" spans="1:8" ht="15" thickBot="1" x14ac:dyDescent="0.35">
      <c r="A65" s="147" t="s">
        <v>42</v>
      </c>
      <c r="B65" s="115" t="s">
        <v>22</v>
      </c>
      <c r="C65" s="115" t="s">
        <v>19</v>
      </c>
      <c r="D65" s="115" t="s">
        <v>35</v>
      </c>
      <c r="E65" s="115">
        <v>3.5839036000000002</v>
      </c>
      <c r="F65" s="115">
        <v>3.4854256000000001</v>
      </c>
      <c r="G65" s="115">
        <v>5.6322460000000003</v>
      </c>
      <c r="H65" s="116">
        <v>9.8077132000000002</v>
      </c>
    </row>
    <row r="66" spans="1:8" x14ac:dyDescent="0.3">
      <c r="A66" s="117" t="s">
        <v>44</v>
      </c>
      <c r="B66" s="48" t="s">
        <v>21</v>
      </c>
      <c r="C66" s="48" t="s">
        <v>19</v>
      </c>
      <c r="D66" s="48" t="s">
        <v>32</v>
      </c>
      <c r="E66" s="48">
        <v>4.1452282</v>
      </c>
      <c r="F66" s="48">
        <v>3.2392306</v>
      </c>
      <c r="G66" s="48">
        <v>5.4549855999999997</v>
      </c>
      <c r="H66" s="49">
        <v>7.1488072000000003</v>
      </c>
    </row>
    <row r="67" spans="1:8" x14ac:dyDescent="0.3">
      <c r="A67" s="117" t="s">
        <v>44</v>
      </c>
      <c r="B67" s="48" t="s">
        <v>21</v>
      </c>
      <c r="C67" s="48" t="s">
        <v>19</v>
      </c>
      <c r="D67" s="48" t="s">
        <v>33</v>
      </c>
      <c r="E67" s="48">
        <v>3.8399464000000001</v>
      </c>
      <c r="F67" s="48">
        <v>2.9142532000000001</v>
      </c>
      <c r="G67" s="48">
        <v>4.3914232000000002</v>
      </c>
      <c r="H67" s="49">
        <v>3.7119249999999999</v>
      </c>
    </row>
    <row r="68" spans="1:8" x14ac:dyDescent="0.3">
      <c r="A68" s="117" t="s">
        <v>44</v>
      </c>
      <c r="B68" s="48" t="s">
        <v>21</v>
      </c>
      <c r="C68" s="48" t="s">
        <v>19</v>
      </c>
      <c r="D68" s="48" t="s">
        <v>34</v>
      </c>
      <c r="E68" s="48">
        <v>3.859642</v>
      </c>
      <c r="F68" s="48">
        <v>3.3574042000000004</v>
      </c>
      <c r="G68" s="48">
        <v>6.1147882000000005</v>
      </c>
      <c r="H68" s="49">
        <v>8.7343029999999988</v>
      </c>
    </row>
    <row r="69" spans="1:8" ht="15" thickBot="1" x14ac:dyDescent="0.35">
      <c r="A69" s="148" t="s">
        <v>44</v>
      </c>
      <c r="B69" s="119" t="s">
        <v>21</v>
      </c>
      <c r="C69" s="119" t="s">
        <v>19</v>
      </c>
      <c r="D69" s="119" t="s">
        <v>35</v>
      </c>
      <c r="E69" s="119">
        <v>4.1846194000000008</v>
      </c>
      <c r="F69" s="119">
        <v>3.2786218000000003</v>
      </c>
      <c r="G69" s="119">
        <v>6.2526574000000004</v>
      </c>
      <c r="H69" s="120">
        <v>7.4343934000000003</v>
      </c>
    </row>
    <row r="70" spans="1:8" x14ac:dyDescent="0.3">
      <c r="A70" s="121" t="s">
        <v>44</v>
      </c>
      <c r="B70" s="51" t="s">
        <v>22</v>
      </c>
      <c r="C70" s="51" t="s">
        <v>19</v>
      </c>
      <c r="D70" s="51" t="s">
        <v>32</v>
      </c>
      <c r="E70" s="51">
        <v>3.9285766000000004</v>
      </c>
      <c r="F70" s="51">
        <v>3.0324268000000001</v>
      </c>
      <c r="G70" s="51">
        <v>5.0118346000000003</v>
      </c>
      <c r="H70" s="52">
        <v>5.6223982000000001</v>
      </c>
    </row>
    <row r="71" spans="1:8" x14ac:dyDescent="0.3">
      <c r="A71" s="121" t="s">
        <v>44</v>
      </c>
      <c r="B71" s="51" t="s">
        <v>22</v>
      </c>
      <c r="C71" s="51" t="s">
        <v>19</v>
      </c>
      <c r="D71" s="51" t="s">
        <v>33</v>
      </c>
      <c r="E71" s="51">
        <v>3.7119249999999999</v>
      </c>
      <c r="F71" s="51">
        <v>2.7665362</v>
      </c>
      <c r="G71" s="51">
        <v>5.3860510000000001</v>
      </c>
      <c r="H71" s="52">
        <v>6.9223077999999996</v>
      </c>
    </row>
    <row r="72" spans="1:8" x14ac:dyDescent="0.3">
      <c r="A72" s="121" t="s">
        <v>44</v>
      </c>
      <c r="B72" s="51" t="s">
        <v>22</v>
      </c>
      <c r="C72" s="51" t="s">
        <v>19</v>
      </c>
      <c r="D72" s="51" t="s">
        <v>34</v>
      </c>
      <c r="E72" s="51">
        <v>3.8399464000000001</v>
      </c>
      <c r="F72" s="51">
        <v>3.0127312000000002</v>
      </c>
      <c r="G72" s="51">
        <v>5.5436158000000004</v>
      </c>
      <c r="H72" s="52">
        <v>7.7396751999999998</v>
      </c>
    </row>
    <row r="73" spans="1:8" ht="15" thickBot="1" x14ac:dyDescent="0.35">
      <c r="A73" s="149" t="s">
        <v>44</v>
      </c>
      <c r="B73" s="123" t="s">
        <v>22</v>
      </c>
      <c r="C73" s="123" t="s">
        <v>19</v>
      </c>
      <c r="D73" s="123" t="s">
        <v>35</v>
      </c>
      <c r="E73" s="123">
        <v>3.859642</v>
      </c>
      <c r="F73" s="123">
        <v>3.1112092000000002</v>
      </c>
      <c r="G73" s="123">
        <v>6.6268738000000003</v>
      </c>
      <c r="H73" s="124">
        <v>6.5579391999999999</v>
      </c>
    </row>
    <row r="74" spans="1:8" x14ac:dyDescent="0.3">
      <c r="A74" s="125" t="s">
        <v>46</v>
      </c>
      <c r="B74" s="54" t="s">
        <v>21</v>
      </c>
      <c r="C74" s="54" t="s">
        <v>19</v>
      </c>
      <c r="D74" s="54" t="s">
        <v>32</v>
      </c>
      <c r="E74" s="54">
        <v>3.9187288000000002</v>
      </c>
      <c r="F74" s="54">
        <v>3.3377086</v>
      </c>
      <c r="G74" s="54">
        <v>5.6519415999999998</v>
      </c>
      <c r="H74" s="55">
        <v>7.9169355999999995</v>
      </c>
    </row>
    <row r="75" spans="1:8" x14ac:dyDescent="0.3">
      <c r="A75" s="125" t="s">
        <v>46</v>
      </c>
      <c r="B75" s="54" t="s">
        <v>21</v>
      </c>
      <c r="C75" s="54" t="s">
        <v>19</v>
      </c>
      <c r="D75" s="54" t="s">
        <v>33</v>
      </c>
      <c r="E75" s="54">
        <v>3.7808595999999999</v>
      </c>
      <c r="F75" s="54">
        <v>3.4657300000000002</v>
      </c>
      <c r="G75" s="54">
        <v>6.2329618</v>
      </c>
      <c r="H75" s="55">
        <v>7.6510449999999999</v>
      </c>
    </row>
    <row r="76" spans="1:8" x14ac:dyDescent="0.3">
      <c r="A76" s="125" t="s">
        <v>46</v>
      </c>
      <c r="B76" s="54" t="s">
        <v>21</v>
      </c>
      <c r="C76" s="54" t="s">
        <v>19</v>
      </c>
      <c r="D76" s="54" t="s">
        <v>34</v>
      </c>
      <c r="E76" s="54">
        <v>3.908881</v>
      </c>
      <c r="F76" s="54">
        <v>3.4854256000000001</v>
      </c>
      <c r="G76" s="54">
        <v>6.0655491999999995</v>
      </c>
      <c r="H76" s="55">
        <v>7.5821103999999995</v>
      </c>
    </row>
    <row r="77" spans="1:8" ht="15" thickBot="1" x14ac:dyDescent="0.35">
      <c r="A77" s="150" t="s">
        <v>46</v>
      </c>
      <c r="B77" s="127" t="s">
        <v>21</v>
      </c>
      <c r="C77" s="127" t="s">
        <v>19</v>
      </c>
      <c r="D77" s="127" t="s">
        <v>35</v>
      </c>
      <c r="E77" s="127">
        <v>3.810403</v>
      </c>
      <c r="F77" s="127">
        <v>3.9384244000000002</v>
      </c>
      <c r="G77" s="127">
        <v>7.0798725999999998</v>
      </c>
      <c r="H77" s="128">
        <v>9.7289307999999988</v>
      </c>
    </row>
    <row r="78" spans="1:8" x14ac:dyDescent="0.3">
      <c r="A78" s="129" t="s">
        <v>46</v>
      </c>
      <c r="B78" s="130" t="s">
        <v>22</v>
      </c>
      <c r="C78" s="130" t="s">
        <v>19</v>
      </c>
      <c r="D78" s="130" t="s">
        <v>32</v>
      </c>
      <c r="E78" s="130">
        <v>3.8891854000000001</v>
      </c>
      <c r="F78" s="130">
        <v>3.1013614</v>
      </c>
      <c r="G78" s="130">
        <v>5.3269641999999999</v>
      </c>
      <c r="H78" s="131">
        <v>7.0503291999999993</v>
      </c>
    </row>
    <row r="79" spans="1:8" x14ac:dyDescent="0.3">
      <c r="A79" s="129" t="s">
        <v>46</v>
      </c>
      <c r="B79" s="130" t="s">
        <v>22</v>
      </c>
      <c r="C79" s="130" t="s">
        <v>19</v>
      </c>
      <c r="D79" s="130" t="s">
        <v>33</v>
      </c>
      <c r="E79" s="130">
        <v>3.5642080000000003</v>
      </c>
      <c r="F79" s="130">
        <v>2.9831878000000001</v>
      </c>
      <c r="G79" s="130">
        <v>5.7898108000000006</v>
      </c>
      <c r="H79" s="131">
        <v>6.469309</v>
      </c>
    </row>
    <row r="80" spans="1:8" x14ac:dyDescent="0.3">
      <c r="A80" s="129" t="s">
        <v>46</v>
      </c>
      <c r="B80" s="130" t="s">
        <v>22</v>
      </c>
      <c r="C80" s="130" t="s">
        <v>19</v>
      </c>
      <c r="D80" s="130" t="s">
        <v>34</v>
      </c>
      <c r="E80" s="130">
        <v>3.6725338000000001</v>
      </c>
      <c r="F80" s="130">
        <v>2.7468406000000001</v>
      </c>
      <c r="G80" s="130">
        <v>5.5731592000000001</v>
      </c>
      <c r="H80" s="131">
        <v>8.5767381999999994</v>
      </c>
    </row>
    <row r="81" spans="1:8" ht="15" thickBot="1" x14ac:dyDescent="0.35">
      <c r="A81" s="151" t="s">
        <v>46</v>
      </c>
      <c r="B81" s="133" t="s">
        <v>22</v>
      </c>
      <c r="C81" s="133" t="s">
        <v>19</v>
      </c>
      <c r="D81" s="133" t="s">
        <v>35</v>
      </c>
      <c r="E81" s="133">
        <v>3.6626860000000003</v>
      </c>
      <c r="F81" s="133">
        <v>3.0915136000000003</v>
      </c>
      <c r="G81" s="133">
        <v>5.0118346000000003</v>
      </c>
      <c r="H81" s="134">
        <v>9.6009094000000008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4CEA-E11D-4686-8846-F3267CBAA4D9}">
  <dimension ref="A1:S22"/>
  <sheetViews>
    <sheetView workbookViewId="0">
      <selection activeCell="F3" sqref="F3:H21"/>
    </sheetView>
  </sheetViews>
  <sheetFormatPr defaultRowHeight="14.4" x14ac:dyDescent="0.3"/>
  <cols>
    <col min="5" max="5" width="24.33203125" bestFit="1" customWidth="1"/>
  </cols>
  <sheetData>
    <row r="1" spans="1:1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8</v>
      </c>
      <c r="N1" s="2" t="s">
        <v>13</v>
      </c>
      <c r="O1" s="4" t="s">
        <v>10</v>
      </c>
      <c r="P1" t="s">
        <v>38</v>
      </c>
      <c r="Q1" t="s">
        <v>39</v>
      </c>
      <c r="R1" t="s">
        <v>40</v>
      </c>
    </row>
    <row r="2" spans="1:19" x14ac:dyDescent="0.3">
      <c r="A2" s="5">
        <v>45841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0.56000000000000005</v>
      </c>
      <c r="G2" s="2">
        <v>0.57399999999999995</v>
      </c>
      <c r="H2" s="2">
        <v>0.55500000000000005</v>
      </c>
      <c r="I2">
        <f>AVERAGE(F2:H2)</f>
        <v>0.56300000000000006</v>
      </c>
      <c r="J2" s="2">
        <v>0.192</v>
      </c>
      <c r="K2" s="2">
        <v>44.679000000000002</v>
      </c>
      <c r="L2" s="2">
        <v>232.29300000000001</v>
      </c>
      <c r="M2" s="2">
        <v>0.17699999999999999</v>
      </c>
      <c r="N2" s="2">
        <v>41.058999999999997</v>
      </c>
      <c r="O2" s="4">
        <v>231.80500000000001</v>
      </c>
      <c r="P2">
        <v>11</v>
      </c>
      <c r="Q2">
        <v>17</v>
      </c>
      <c r="R2" s="135">
        <v>0.68611111111111112</v>
      </c>
    </row>
    <row r="3" spans="1:19" x14ac:dyDescent="0.3">
      <c r="A3" s="6">
        <v>45841</v>
      </c>
      <c r="B3" t="s">
        <v>16</v>
      </c>
      <c r="D3" t="s">
        <v>15</v>
      </c>
      <c r="E3" t="str">
        <f t="shared" ref="E3:E13" si="0">B3&amp;C3</f>
        <v>solvent control</v>
      </c>
      <c r="F3">
        <v>0.56299999999999994</v>
      </c>
      <c r="G3">
        <v>0.56200000000000006</v>
      </c>
      <c r="H3">
        <v>0.57099999999999995</v>
      </c>
      <c r="I3">
        <f>AVERAGE(F3:H3)</f>
        <v>0.56533333333333335</v>
      </c>
      <c r="J3">
        <v>0.23799999999999999</v>
      </c>
      <c r="K3">
        <v>41.334000000000003</v>
      </c>
      <c r="L3">
        <v>173.62899999999999</v>
      </c>
      <c r="M3">
        <v>0.2</v>
      </c>
      <c r="N3">
        <v>39.055999999999997</v>
      </c>
      <c r="O3" s="7">
        <v>195.19900000000001</v>
      </c>
      <c r="P3">
        <v>18</v>
      </c>
      <c r="Q3">
        <v>18</v>
      </c>
      <c r="R3" s="135">
        <v>0.7416666666666667</v>
      </c>
    </row>
    <row r="4" spans="1:19" x14ac:dyDescent="0.3">
      <c r="A4" s="6">
        <v>45841</v>
      </c>
      <c r="B4" t="s">
        <v>17</v>
      </c>
      <c r="E4" t="str">
        <f t="shared" si="0"/>
        <v>nutrient control</v>
      </c>
      <c r="F4">
        <v>0.64700000000000002</v>
      </c>
      <c r="G4">
        <v>0.63900000000000001</v>
      </c>
      <c r="H4">
        <v>0.65200000000000002</v>
      </c>
      <c r="I4">
        <f t="shared" ref="I4:I21" si="1">AVERAGE(F4:H4)</f>
        <v>0.64600000000000002</v>
      </c>
      <c r="J4">
        <v>0.26900000000000002</v>
      </c>
      <c r="K4">
        <v>68.828999999999994</v>
      </c>
      <c r="L4">
        <v>255.755</v>
      </c>
      <c r="M4">
        <v>0.21299999999999999</v>
      </c>
      <c r="N4">
        <v>67.757999999999996</v>
      </c>
      <c r="O4" s="7">
        <v>318.61700000000002</v>
      </c>
      <c r="P4">
        <v>6</v>
      </c>
      <c r="Q4">
        <v>14</v>
      </c>
      <c r="R4" s="135">
        <v>0.64722222222222225</v>
      </c>
    </row>
    <row r="5" spans="1:19" ht="15" thickBot="1" x14ac:dyDescent="0.35">
      <c r="A5" s="8">
        <v>45841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0.65900000000000003</v>
      </c>
      <c r="G5" s="9">
        <v>0.66500000000000004</v>
      </c>
      <c r="H5" s="9">
        <v>0.66900000000000004</v>
      </c>
      <c r="I5" s="9">
        <f t="shared" si="1"/>
        <v>0.66433333333333333</v>
      </c>
      <c r="J5" s="9">
        <v>0.23300000000000001</v>
      </c>
      <c r="K5" s="9">
        <v>63.377000000000002</v>
      </c>
      <c r="L5" s="9">
        <v>272.09100000000001</v>
      </c>
      <c r="M5" s="9">
        <v>0.21099999999999999</v>
      </c>
      <c r="N5" s="9">
        <v>60.234000000000002</v>
      </c>
      <c r="O5" s="10">
        <v>286.11</v>
      </c>
      <c r="P5">
        <v>20</v>
      </c>
      <c r="Q5">
        <v>15</v>
      </c>
      <c r="R5" s="135">
        <v>0.75624999999999998</v>
      </c>
    </row>
    <row r="6" spans="1:19" x14ac:dyDescent="0.3">
      <c r="A6" s="11">
        <v>45841</v>
      </c>
      <c r="B6" s="12" t="s">
        <v>41</v>
      </c>
      <c r="C6" s="12" t="s">
        <v>21</v>
      </c>
      <c r="D6" s="12" t="s">
        <v>15</v>
      </c>
      <c r="E6" s="12" t="str">
        <f t="shared" si="0"/>
        <v>Carblow</v>
      </c>
      <c r="F6" s="12">
        <v>0.60299999999999998</v>
      </c>
      <c r="G6" s="12">
        <v>0.59299999999999997</v>
      </c>
      <c r="H6" s="12">
        <v>0.61199999999999999</v>
      </c>
      <c r="I6" s="12">
        <f t="shared" si="1"/>
        <v>0.60266666666666657</v>
      </c>
      <c r="J6" s="12">
        <v>0.23499999999999999</v>
      </c>
      <c r="K6" s="12">
        <v>49.55</v>
      </c>
      <c r="L6" s="12">
        <v>210.85400000000001</v>
      </c>
      <c r="M6" s="12">
        <v>0.18</v>
      </c>
      <c r="N6" s="12">
        <v>48.612000000000002</v>
      </c>
      <c r="O6" s="13">
        <v>269.90800000000002</v>
      </c>
      <c r="P6">
        <v>19</v>
      </c>
      <c r="Q6">
        <v>18</v>
      </c>
    </row>
    <row r="7" spans="1:19" x14ac:dyDescent="0.3">
      <c r="A7" s="14">
        <v>45841</v>
      </c>
      <c r="B7" s="15" t="s">
        <v>41</v>
      </c>
      <c r="C7" s="15" t="s">
        <v>22</v>
      </c>
      <c r="D7" s="15" t="s">
        <v>15</v>
      </c>
      <c r="E7" s="15" t="str">
        <f t="shared" si="0"/>
        <v>Carbhigh</v>
      </c>
      <c r="F7" s="15">
        <v>0.61499999999999999</v>
      </c>
      <c r="G7" s="15">
        <v>0.61299999999999999</v>
      </c>
      <c r="H7" s="15">
        <v>0.60299999999999998</v>
      </c>
      <c r="I7" s="15">
        <f t="shared" si="1"/>
        <v>0.61033333333333328</v>
      </c>
      <c r="J7" s="15">
        <v>0.222</v>
      </c>
      <c r="K7" s="15">
        <v>52.584000000000003</v>
      </c>
      <c r="L7" s="15">
        <v>237.4</v>
      </c>
      <c r="M7" s="15">
        <v>0.191</v>
      </c>
      <c r="N7" s="15">
        <v>50.451999999999998</v>
      </c>
      <c r="O7" s="16">
        <v>263.47399999999999</v>
      </c>
      <c r="P7">
        <v>10</v>
      </c>
      <c r="Q7">
        <v>18</v>
      </c>
      <c r="R7" s="135">
        <v>0.6791666666666667</v>
      </c>
    </row>
    <row r="8" spans="1:19" x14ac:dyDescent="0.3">
      <c r="A8" s="17">
        <v>45841</v>
      </c>
      <c r="B8" s="18" t="s">
        <v>42</v>
      </c>
      <c r="C8" s="18" t="s">
        <v>21</v>
      </c>
      <c r="D8" s="18" t="s">
        <v>15</v>
      </c>
      <c r="E8" s="18" t="str">
        <f t="shared" si="0"/>
        <v>Carb+Diclow</v>
      </c>
      <c r="F8" s="18">
        <v>0.57199999999999995</v>
      </c>
      <c r="G8" s="18">
        <v>0.57799999999999996</v>
      </c>
      <c r="H8" s="18">
        <v>0.56899999999999995</v>
      </c>
      <c r="I8" s="18">
        <f t="shared" si="1"/>
        <v>0.57299999999999995</v>
      </c>
      <c r="J8" s="18">
        <v>0.182</v>
      </c>
      <c r="K8" s="18">
        <v>49.77</v>
      </c>
      <c r="L8" s="18">
        <v>273.63499999999999</v>
      </c>
      <c r="M8" s="18">
        <v>0.159</v>
      </c>
      <c r="N8" s="18">
        <v>47.316000000000003</v>
      </c>
      <c r="O8" s="19">
        <v>298.09399999999999</v>
      </c>
      <c r="P8">
        <v>14</v>
      </c>
      <c r="Q8">
        <v>15</v>
      </c>
      <c r="R8" s="135">
        <v>0.71111111111111114</v>
      </c>
      <c r="S8" t="s">
        <v>43</v>
      </c>
    </row>
    <row r="9" spans="1:19" x14ac:dyDescent="0.3">
      <c r="A9" s="20">
        <v>45841</v>
      </c>
      <c r="B9" s="21" t="s">
        <v>42</v>
      </c>
      <c r="C9" s="21" t="s">
        <v>22</v>
      </c>
      <c r="D9" s="21" t="s">
        <v>15</v>
      </c>
      <c r="E9" s="21" t="str">
        <f t="shared" si="0"/>
        <v>Carb+Dichigh</v>
      </c>
      <c r="F9" s="21">
        <v>0.56499999999999995</v>
      </c>
      <c r="G9" s="21">
        <v>0.55400000000000005</v>
      </c>
      <c r="H9" s="21">
        <v>0.55000000000000004</v>
      </c>
      <c r="I9" s="21">
        <f t="shared" si="1"/>
        <v>0.55633333333333335</v>
      </c>
      <c r="J9" s="21">
        <v>0.19500000000000001</v>
      </c>
      <c r="K9" s="21">
        <v>43.859000000000002</v>
      </c>
      <c r="L9" s="21">
        <v>224.636</v>
      </c>
      <c r="M9" s="21">
        <v>0.18099999999999999</v>
      </c>
      <c r="N9" s="21">
        <v>40.451000000000001</v>
      </c>
      <c r="O9" s="22">
        <v>223.78100000000001</v>
      </c>
      <c r="P9">
        <v>7</v>
      </c>
      <c r="Q9">
        <v>18</v>
      </c>
      <c r="R9" s="135">
        <v>0.65486111111111112</v>
      </c>
    </row>
    <row r="10" spans="1:19" x14ac:dyDescent="0.3">
      <c r="A10" s="23">
        <v>45841</v>
      </c>
      <c r="B10" s="24" t="s">
        <v>44</v>
      </c>
      <c r="C10" s="24" t="s">
        <v>21</v>
      </c>
      <c r="D10" s="24" t="s">
        <v>15</v>
      </c>
      <c r="E10" s="24" t="str">
        <f t="shared" si="0"/>
        <v>Carb+PFOSlow</v>
      </c>
      <c r="F10" s="24">
        <v>0.55600000000000005</v>
      </c>
      <c r="G10" s="24">
        <v>0.53500000000000003</v>
      </c>
      <c r="H10" s="24">
        <v>0.55000000000000004</v>
      </c>
      <c r="I10" s="24">
        <f t="shared" si="1"/>
        <v>0.54700000000000004</v>
      </c>
      <c r="J10" s="24">
        <v>0.215</v>
      </c>
      <c r="K10" s="24">
        <v>53.868000000000002</v>
      </c>
      <c r="L10" s="24">
        <v>251.1</v>
      </c>
      <c r="M10" s="24">
        <v>0.19</v>
      </c>
      <c r="N10" s="24">
        <v>50.2</v>
      </c>
      <c r="O10" s="25">
        <v>263.87099999999998</v>
      </c>
      <c r="P10">
        <v>1</v>
      </c>
      <c r="Q10">
        <v>19</v>
      </c>
      <c r="R10" s="135">
        <v>0.60902777777777772</v>
      </c>
    </row>
    <row r="11" spans="1:19" x14ac:dyDescent="0.3">
      <c r="A11" s="26">
        <v>45841</v>
      </c>
      <c r="B11" s="27" t="s">
        <v>44</v>
      </c>
      <c r="C11" s="27" t="s">
        <v>22</v>
      </c>
      <c r="D11" s="27" t="s">
        <v>15</v>
      </c>
      <c r="E11" s="27" t="str">
        <f t="shared" si="0"/>
        <v>Carb+PFOShigh</v>
      </c>
      <c r="F11" s="27">
        <v>0.53800000000000003</v>
      </c>
      <c r="G11" s="27">
        <v>0.53800000000000003</v>
      </c>
      <c r="H11" s="27">
        <v>0.57099999999999995</v>
      </c>
      <c r="I11" s="27">
        <f t="shared" si="1"/>
        <v>0.54900000000000004</v>
      </c>
      <c r="J11" s="27">
        <v>0.21</v>
      </c>
      <c r="K11" s="27">
        <v>52.646000000000001</v>
      </c>
      <c r="L11" s="27">
        <v>250.23400000000001</v>
      </c>
      <c r="M11" s="27">
        <v>0.192</v>
      </c>
      <c r="N11" s="27">
        <v>48.734999999999999</v>
      </c>
      <c r="O11" s="28">
        <v>253.727</v>
      </c>
      <c r="P11">
        <v>3</v>
      </c>
      <c r="Q11">
        <v>18</v>
      </c>
      <c r="R11" s="135">
        <v>0.62430555555555556</v>
      </c>
      <c r="S11" t="s">
        <v>45</v>
      </c>
    </row>
    <row r="12" spans="1:19" x14ac:dyDescent="0.3">
      <c r="A12" s="29">
        <v>45841</v>
      </c>
      <c r="B12" s="30" t="s">
        <v>46</v>
      </c>
      <c r="C12" s="30" t="s">
        <v>21</v>
      </c>
      <c r="D12" s="30" t="s">
        <v>15</v>
      </c>
      <c r="E12" s="30" t="str">
        <f t="shared" si="0"/>
        <v>Carb+6ppdqlow</v>
      </c>
      <c r="F12" s="30">
        <v>0.60199999999999998</v>
      </c>
      <c r="G12" s="30">
        <v>0.58099999999999996</v>
      </c>
      <c r="H12" s="30">
        <v>0.59</v>
      </c>
      <c r="I12" s="30">
        <f t="shared" si="1"/>
        <v>0.59099999999999986</v>
      </c>
      <c r="J12" s="30">
        <v>0.20799999999999999</v>
      </c>
      <c r="K12" s="30">
        <v>49.38</v>
      </c>
      <c r="L12" s="30">
        <v>237.679</v>
      </c>
      <c r="M12" s="30">
        <v>0.185</v>
      </c>
      <c r="N12" s="30">
        <v>46.691000000000003</v>
      </c>
      <c r="O12" s="31">
        <v>252.81299999999999</v>
      </c>
      <c r="P12">
        <v>4</v>
      </c>
      <c r="Q12">
        <v>17</v>
      </c>
      <c r="R12" s="135">
        <v>0.63263888888888886</v>
      </c>
    </row>
    <row r="13" spans="1:19" ht="15" thickBot="1" x14ac:dyDescent="0.35">
      <c r="A13" s="32">
        <v>45841</v>
      </c>
      <c r="B13" s="33" t="s">
        <v>46</v>
      </c>
      <c r="C13" s="33" t="s">
        <v>22</v>
      </c>
      <c r="D13" s="33" t="s">
        <v>15</v>
      </c>
      <c r="E13" s="33" t="str">
        <f t="shared" si="0"/>
        <v>Carb+6ppdqhigh</v>
      </c>
      <c r="F13" s="33">
        <v>0.58199999999999996</v>
      </c>
      <c r="G13" s="33">
        <v>0.57799999999999996</v>
      </c>
      <c r="H13" s="33">
        <v>0.57899999999999996</v>
      </c>
      <c r="I13" s="33">
        <f t="shared" si="1"/>
        <v>0.57966666666666666</v>
      </c>
      <c r="J13" s="33">
        <v>0.214</v>
      </c>
      <c r="K13" s="33">
        <v>42.530999999999999</v>
      </c>
      <c r="L13" s="33">
        <v>198.922</v>
      </c>
      <c r="M13" s="33">
        <v>0.189</v>
      </c>
      <c r="N13" s="33">
        <v>39.515000000000001</v>
      </c>
      <c r="O13" s="34">
        <v>208.66300000000001</v>
      </c>
      <c r="P13">
        <v>9</v>
      </c>
      <c r="Q13">
        <v>19</v>
      </c>
      <c r="R13" s="135">
        <v>0.67083333333333328</v>
      </c>
      <c r="S13" t="s">
        <v>47</v>
      </c>
    </row>
    <row r="14" spans="1:19" x14ac:dyDescent="0.3">
      <c r="A14" s="35">
        <v>45841</v>
      </c>
      <c r="B14" s="36" t="s">
        <v>41</v>
      </c>
      <c r="C14" s="36" t="s">
        <v>21</v>
      </c>
      <c r="D14" s="36" t="s">
        <v>19</v>
      </c>
      <c r="E14" s="36" t="str">
        <f>B14&amp;C14&amp;D14</f>
        <v>Carblownutrients</v>
      </c>
      <c r="F14" s="36">
        <v>0.66</v>
      </c>
      <c r="G14" s="36">
        <v>0.68100000000000005</v>
      </c>
      <c r="H14" s="36">
        <v>0.66300000000000003</v>
      </c>
      <c r="I14" s="36">
        <f t="shared" si="1"/>
        <v>0.66800000000000015</v>
      </c>
      <c r="J14" s="36">
        <v>0.27400000000000002</v>
      </c>
      <c r="K14" s="36">
        <v>64.861999999999995</v>
      </c>
      <c r="L14" s="36">
        <v>237.148</v>
      </c>
      <c r="M14" s="36">
        <v>0.23300000000000001</v>
      </c>
      <c r="N14" s="36">
        <v>62.610999999999997</v>
      </c>
      <c r="O14" s="37">
        <v>268.38099999999997</v>
      </c>
      <c r="P14">
        <v>15</v>
      </c>
      <c r="Q14">
        <v>15</v>
      </c>
      <c r="R14" s="135">
        <v>0.72013888888888888</v>
      </c>
    </row>
    <row r="15" spans="1:19" x14ac:dyDescent="0.3">
      <c r="A15" s="38">
        <v>45841</v>
      </c>
      <c r="B15" s="39" t="s">
        <v>41</v>
      </c>
      <c r="C15" s="39" t="s">
        <v>22</v>
      </c>
      <c r="D15" s="39" t="s">
        <v>19</v>
      </c>
      <c r="E15" s="39" t="str">
        <f t="shared" ref="E15:E21" si="2">B15&amp;C15&amp;D15</f>
        <v>Carbhighnutrients</v>
      </c>
      <c r="F15" s="39">
        <v>0.66900000000000004</v>
      </c>
      <c r="G15" s="39">
        <v>0.66900000000000004</v>
      </c>
      <c r="H15" s="39">
        <v>0.66100000000000003</v>
      </c>
      <c r="I15" s="39">
        <f t="shared" si="1"/>
        <v>0.66633333333333333</v>
      </c>
      <c r="J15" s="39">
        <v>0.23899999999999999</v>
      </c>
      <c r="K15" s="39">
        <v>67.204999999999998</v>
      </c>
      <c r="L15" s="39">
        <v>281.18099999999998</v>
      </c>
      <c r="M15" s="39">
        <v>0.20200000000000001</v>
      </c>
      <c r="N15" s="39">
        <v>66.207999999999998</v>
      </c>
      <c r="O15" s="40">
        <v>328.56299999999999</v>
      </c>
      <c r="P15">
        <v>8</v>
      </c>
      <c r="Q15">
        <v>15</v>
      </c>
      <c r="R15" s="135">
        <v>0.66388888888888886</v>
      </c>
    </row>
    <row r="16" spans="1:19" x14ac:dyDescent="0.3">
      <c r="A16" s="41">
        <v>45841</v>
      </c>
      <c r="B16" s="42" t="s">
        <v>42</v>
      </c>
      <c r="C16" s="42" t="s">
        <v>21</v>
      </c>
      <c r="D16" s="42" t="s">
        <v>19</v>
      </c>
      <c r="E16" s="42" t="str">
        <f t="shared" si="2"/>
        <v>Carb+Diclownutrients</v>
      </c>
      <c r="F16" s="42">
        <v>0.626</v>
      </c>
      <c r="G16" s="42">
        <v>0.64700000000000002</v>
      </c>
      <c r="H16" s="42">
        <v>0.65100000000000002</v>
      </c>
      <c r="I16" s="42">
        <f t="shared" si="1"/>
        <v>0.64133333333333342</v>
      </c>
      <c r="J16" s="42">
        <v>0.24199999999999999</v>
      </c>
      <c r="K16" s="42">
        <v>95.07</v>
      </c>
      <c r="L16" s="42">
        <v>392.98399999999998</v>
      </c>
      <c r="M16" s="42">
        <v>0.20499999999999999</v>
      </c>
      <c r="N16" s="42">
        <v>95.275000000000006</v>
      </c>
      <c r="O16" s="43">
        <v>465.11200000000002</v>
      </c>
      <c r="P16">
        <v>2</v>
      </c>
      <c r="Q16">
        <v>16</v>
      </c>
      <c r="R16" s="135">
        <v>0.6166666666666667</v>
      </c>
      <c r="S16" t="s">
        <v>48</v>
      </c>
    </row>
    <row r="17" spans="1:18" x14ac:dyDescent="0.3">
      <c r="A17" s="44">
        <v>45841</v>
      </c>
      <c r="B17" s="45" t="s">
        <v>42</v>
      </c>
      <c r="C17" s="45" t="s">
        <v>22</v>
      </c>
      <c r="D17" s="45" t="s">
        <v>19</v>
      </c>
      <c r="E17" s="45" t="str">
        <f t="shared" si="2"/>
        <v>Carb+Dichighnutrients</v>
      </c>
      <c r="F17" s="45">
        <v>0.66100000000000003</v>
      </c>
      <c r="G17" s="45">
        <v>0.63600000000000001</v>
      </c>
      <c r="H17" s="45">
        <v>0.65300000000000002</v>
      </c>
      <c r="I17" s="45">
        <f t="shared" si="1"/>
        <v>0.65</v>
      </c>
      <c r="J17" s="45">
        <v>0.25</v>
      </c>
      <c r="K17" s="45">
        <v>62.463000000000001</v>
      </c>
      <c r="L17" s="45">
        <v>250.34299999999999</v>
      </c>
      <c r="M17" s="45">
        <v>0.22700000000000001</v>
      </c>
      <c r="N17" s="45">
        <v>57.874000000000002</v>
      </c>
      <c r="O17" s="46">
        <v>255.11</v>
      </c>
      <c r="P17">
        <v>16</v>
      </c>
      <c r="Q17">
        <v>15</v>
      </c>
      <c r="R17" s="135">
        <v>0.72777777777777775</v>
      </c>
    </row>
    <row r="18" spans="1:18" x14ac:dyDescent="0.3">
      <c r="A18" s="47">
        <v>45841</v>
      </c>
      <c r="B18" s="48" t="s">
        <v>44</v>
      </c>
      <c r="C18" s="48" t="s">
        <v>21</v>
      </c>
      <c r="D18" s="48" t="s">
        <v>19</v>
      </c>
      <c r="E18" s="48" t="str">
        <f t="shared" si="2"/>
        <v>Carb+PFOSlownutrients</v>
      </c>
      <c r="F18" s="48">
        <v>0.65600000000000003</v>
      </c>
      <c r="G18" s="48">
        <v>0.66400000000000003</v>
      </c>
      <c r="H18" s="48">
        <v>0.66700000000000004</v>
      </c>
      <c r="I18" s="48">
        <f t="shared" si="1"/>
        <v>0.66233333333333333</v>
      </c>
      <c r="J18" s="48">
        <v>0.27300000000000002</v>
      </c>
      <c r="K18" s="48">
        <v>65.388999999999996</v>
      </c>
      <c r="L18" s="48">
        <v>239.393</v>
      </c>
      <c r="M18" s="48">
        <v>0.245</v>
      </c>
      <c r="N18" s="48">
        <v>61.314999999999998</v>
      </c>
      <c r="O18" s="49">
        <v>249.828</v>
      </c>
      <c r="P18">
        <v>5</v>
      </c>
      <c r="Q18">
        <v>16</v>
      </c>
      <c r="R18" s="135">
        <v>0.63958333333333328</v>
      </c>
    </row>
    <row r="19" spans="1:18" x14ac:dyDescent="0.3">
      <c r="A19" s="50">
        <v>45841</v>
      </c>
      <c r="B19" s="51" t="s">
        <v>44</v>
      </c>
      <c r="C19" s="51" t="s">
        <v>22</v>
      </c>
      <c r="D19" s="51" t="s">
        <v>19</v>
      </c>
      <c r="E19" s="51" t="str">
        <f t="shared" si="2"/>
        <v>Carb+PFOShighnutrients</v>
      </c>
      <c r="F19" s="51">
        <v>0.66200000000000003</v>
      </c>
      <c r="G19" s="51">
        <v>0.66400000000000003</v>
      </c>
      <c r="H19" s="51">
        <v>0.65400000000000003</v>
      </c>
      <c r="I19" s="51">
        <f t="shared" si="1"/>
        <v>0.66</v>
      </c>
      <c r="J19" s="51">
        <v>0.28499999999999998</v>
      </c>
      <c r="K19" s="51">
        <v>53.06</v>
      </c>
      <c r="L19" s="51">
        <v>186.43899999999999</v>
      </c>
      <c r="M19" s="51">
        <v>0.24099999999999999</v>
      </c>
      <c r="N19" s="51">
        <v>50.326000000000001</v>
      </c>
      <c r="O19" s="52">
        <v>208.85</v>
      </c>
      <c r="P19">
        <v>17</v>
      </c>
      <c r="Q19">
        <v>16</v>
      </c>
      <c r="R19" s="135">
        <v>0.73472222222222228</v>
      </c>
    </row>
    <row r="20" spans="1:18" x14ac:dyDescent="0.3">
      <c r="A20" s="53">
        <v>45841</v>
      </c>
      <c r="B20" s="54" t="s">
        <v>46</v>
      </c>
      <c r="C20" s="54" t="s">
        <v>21</v>
      </c>
      <c r="D20" s="54" t="s">
        <v>19</v>
      </c>
      <c r="E20" s="54" t="str">
        <f t="shared" si="2"/>
        <v>Carb+6ppdqlownutrients</v>
      </c>
      <c r="F20" s="54">
        <v>0.66600000000000004</v>
      </c>
      <c r="G20" s="54">
        <v>0.66700000000000004</v>
      </c>
      <c r="H20" s="54">
        <v>0.66100000000000003</v>
      </c>
      <c r="I20" s="54">
        <f t="shared" si="1"/>
        <v>0.66466666666666674</v>
      </c>
      <c r="J20" s="54">
        <v>0.26300000000000001</v>
      </c>
      <c r="K20" s="54">
        <v>63.651000000000003</v>
      </c>
      <c r="L20" s="54">
        <v>241.661</v>
      </c>
      <c r="M20" s="54">
        <v>0.20399999999999999</v>
      </c>
      <c r="N20" s="54">
        <v>62.353999999999999</v>
      </c>
      <c r="O20" s="55">
        <v>305.85300000000001</v>
      </c>
      <c r="P20">
        <v>12</v>
      </c>
      <c r="Q20">
        <v>15</v>
      </c>
      <c r="R20" s="135">
        <v>0.69236111111111109</v>
      </c>
    </row>
    <row r="21" spans="1:18" ht="15" thickBot="1" x14ac:dyDescent="0.35">
      <c r="A21" s="56">
        <v>45841</v>
      </c>
      <c r="B21" s="57" t="s">
        <v>46</v>
      </c>
      <c r="C21" s="57" t="s">
        <v>22</v>
      </c>
      <c r="D21" s="57" t="s">
        <v>19</v>
      </c>
      <c r="E21" s="57" t="str">
        <f t="shared" si="2"/>
        <v>Carb+6ppdqhighnutrients</v>
      </c>
      <c r="F21" s="57">
        <v>0.66200000000000003</v>
      </c>
      <c r="G21" s="57">
        <v>0.65600000000000003</v>
      </c>
      <c r="H21" s="57">
        <v>0.65600000000000003</v>
      </c>
      <c r="I21" s="57">
        <f t="shared" si="1"/>
        <v>0.65800000000000003</v>
      </c>
      <c r="J21" s="57">
        <v>0.248</v>
      </c>
      <c r="K21" s="57">
        <v>60.545000000000002</v>
      </c>
      <c r="L21" s="57">
        <v>243.923</v>
      </c>
      <c r="M21" s="57">
        <v>0.219</v>
      </c>
      <c r="N21" s="57">
        <v>57.790999999999997</v>
      </c>
      <c r="O21" s="58">
        <v>264.351</v>
      </c>
      <c r="P21">
        <v>13</v>
      </c>
      <c r="Q21">
        <v>15</v>
      </c>
      <c r="R21" s="135">
        <v>0.7</v>
      </c>
    </row>
    <row r="22" spans="1:18" ht="15" thickBot="1" x14ac:dyDescent="0.35">
      <c r="J22" t="s">
        <v>15</v>
      </c>
      <c r="K22" t="s">
        <v>15</v>
      </c>
      <c r="L22" t="s">
        <v>15</v>
      </c>
      <c r="M22" s="57">
        <v>0.20699999999999999</v>
      </c>
      <c r="N22" s="57">
        <v>60.899000000000001</v>
      </c>
      <c r="O22" s="58">
        <v>293.75299999999999</v>
      </c>
      <c r="P22" s="1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7DD3-25D9-4E8B-B729-ED4EE88D4C50}">
  <dimension ref="A1:AM81"/>
  <sheetViews>
    <sheetView topLeftCell="G1" workbookViewId="0">
      <selection activeCell="X19" sqref="X19"/>
    </sheetView>
  </sheetViews>
  <sheetFormatPr defaultColWidth="12.44140625" defaultRowHeight="14.4" x14ac:dyDescent="0.3"/>
  <cols>
    <col min="35" max="35" width="12.6640625" bestFit="1" customWidth="1"/>
    <col min="39" max="39" width="24.5546875" bestFit="1" customWidth="1"/>
  </cols>
  <sheetData>
    <row r="1" spans="1:36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29</v>
      </c>
      <c r="H1" s="3" t="s">
        <v>30</v>
      </c>
      <c r="I1" s="60" t="s">
        <v>31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E1" t="s">
        <v>163</v>
      </c>
      <c r="AF1" t="s">
        <v>164</v>
      </c>
      <c r="AG1" t="s">
        <v>165</v>
      </c>
      <c r="AH1" t="s">
        <v>177</v>
      </c>
      <c r="AI1" t="s">
        <v>178</v>
      </c>
      <c r="AJ1" t="s">
        <v>179</v>
      </c>
    </row>
    <row r="2" spans="1:36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3.64</v>
      </c>
      <c r="G2">
        <v>2.1</v>
      </c>
      <c r="H2">
        <v>2.29</v>
      </c>
      <c r="I2" s="7">
        <v>2.91</v>
      </c>
      <c r="P2">
        <f>AVERAGE(F2:F5)</f>
        <v>3.3850000000000002</v>
      </c>
      <c r="Q2">
        <f t="shared" ref="Q2:S2" si="0">AVERAGE(G2:G5)</f>
        <v>1.9375</v>
      </c>
      <c r="R2">
        <f t="shared" si="0"/>
        <v>2.1525000000000003</v>
      </c>
      <c r="S2">
        <f t="shared" si="0"/>
        <v>2.8374999999999999</v>
      </c>
      <c r="T2">
        <f>_xlfn.STDEV.S(F2:F5)</f>
        <v>0.17368553960150709</v>
      </c>
      <c r="U2">
        <f t="shared" ref="U2:W2" si="1">_xlfn.STDEV.S(G2:G5)</f>
        <v>0.19362764954072717</v>
      </c>
      <c r="V2">
        <f t="shared" si="1"/>
        <v>0.19085334683992322</v>
      </c>
      <c r="W2">
        <f t="shared" si="1"/>
        <v>0.10242883708539646</v>
      </c>
      <c r="AE2">
        <f>I2-F2</f>
        <v>-0.73</v>
      </c>
      <c r="AF2">
        <f>AVERAGE(AE2:AE5)</f>
        <v>-0.54749999999999999</v>
      </c>
      <c r="AG2">
        <f>_xlfn.STDEV.S(AE2:AE5)</f>
        <v>0.1510794492973811</v>
      </c>
    </row>
    <row r="3" spans="1:36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3.25</v>
      </c>
      <c r="G3">
        <v>2.11</v>
      </c>
      <c r="H3">
        <v>2.11</v>
      </c>
      <c r="I3" s="7">
        <v>2.8</v>
      </c>
      <c r="AE3">
        <f t="shared" ref="AE3:AE66" si="2">I3-F3</f>
        <v>-0.45000000000000018</v>
      </c>
    </row>
    <row r="4" spans="1:36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3.32</v>
      </c>
      <c r="G4">
        <v>1.76</v>
      </c>
      <c r="H4">
        <v>1.9</v>
      </c>
      <c r="I4" s="7">
        <v>2.71</v>
      </c>
      <c r="AE4">
        <f t="shared" si="2"/>
        <v>-0.60999999999999988</v>
      </c>
    </row>
    <row r="5" spans="1:36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3.33</v>
      </c>
      <c r="G5" s="9">
        <v>1.78</v>
      </c>
      <c r="H5" s="9">
        <v>2.31</v>
      </c>
      <c r="I5" s="10">
        <v>2.93</v>
      </c>
      <c r="AE5">
        <f t="shared" si="2"/>
        <v>-0.39999999999999991</v>
      </c>
    </row>
    <row r="6" spans="1:36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3.42</v>
      </c>
      <c r="G6">
        <v>2.31</v>
      </c>
      <c r="H6">
        <v>2.44</v>
      </c>
      <c r="I6" s="7">
        <v>3</v>
      </c>
      <c r="P6">
        <f>AVERAGE(F6:F9)</f>
        <v>3.4950000000000001</v>
      </c>
      <c r="Q6">
        <f t="shared" ref="Q6:S6" si="3">AVERAGE(G6:G9)</f>
        <v>2.1575000000000002</v>
      </c>
      <c r="R6">
        <f t="shared" si="3"/>
        <v>2.4575</v>
      </c>
      <c r="S6">
        <f t="shared" si="3"/>
        <v>3.0849999999999995</v>
      </c>
      <c r="T6">
        <f>_xlfn.STDEV.S(F6:F9)</f>
        <v>0.11902380714238081</v>
      </c>
      <c r="U6">
        <f t="shared" ref="U6:W6" si="4">_xlfn.STDEV.S(G6:G9)</f>
        <v>0.14818344486930157</v>
      </c>
      <c r="V6">
        <f t="shared" si="4"/>
        <v>0.11086778913041725</v>
      </c>
      <c r="W6">
        <f t="shared" si="4"/>
        <v>0.47507894080879165</v>
      </c>
      <c r="AE6">
        <f t="shared" si="2"/>
        <v>-0.41999999999999993</v>
      </c>
      <c r="AF6">
        <f t="shared" ref="AF6" si="5">AVERAGE(AE6:AE9)</f>
        <v>-0.41000000000000014</v>
      </c>
      <c r="AG6">
        <f t="shared" ref="AG6" si="6">_xlfn.STDEV.S(AE6:AE9)</f>
        <v>0.54607691765904198</v>
      </c>
    </row>
    <row r="7" spans="1:36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3.67</v>
      </c>
      <c r="G7">
        <v>2.25</v>
      </c>
      <c r="H7">
        <v>2.46</v>
      </c>
      <c r="I7" s="7">
        <v>2.8</v>
      </c>
      <c r="AE7">
        <f t="shared" si="2"/>
        <v>-0.87000000000000011</v>
      </c>
    </row>
    <row r="8" spans="1:36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3.47</v>
      </c>
      <c r="G8">
        <v>2.08</v>
      </c>
      <c r="H8">
        <v>2.33</v>
      </c>
      <c r="I8" s="7">
        <v>2.76</v>
      </c>
      <c r="AE8">
        <f t="shared" si="2"/>
        <v>-0.71000000000000041</v>
      </c>
    </row>
    <row r="9" spans="1:36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3.42</v>
      </c>
      <c r="G9" s="9">
        <v>1.99</v>
      </c>
      <c r="H9" s="9">
        <v>2.6</v>
      </c>
      <c r="I9" s="10">
        <v>3.78</v>
      </c>
      <c r="AE9">
        <f t="shared" si="2"/>
        <v>0.35999999999999988</v>
      </c>
    </row>
    <row r="10" spans="1:36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3.36</v>
      </c>
      <c r="G10">
        <v>2.36</v>
      </c>
      <c r="H10">
        <v>3.87</v>
      </c>
      <c r="I10" s="7">
        <v>7.41</v>
      </c>
      <c r="P10">
        <f>AVERAGE(F10:F13)</f>
        <v>3.3574999999999999</v>
      </c>
      <c r="Q10">
        <f t="shared" ref="Q10:S10" si="7">AVERAGE(G10:G13)</f>
        <v>2.2024999999999997</v>
      </c>
      <c r="R10">
        <f t="shared" si="7"/>
        <v>3.8225000000000002</v>
      </c>
      <c r="S10">
        <f t="shared" si="7"/>
        <v>6.3400000000000007</v>
      </c>
      <c r="T10">
        <f>_xlfn.STDEV.S(F10:F13)</f>
        <v>0.20072784228070262</v>
      </c>
      <c r="U10">
        <f t="shared" ref="U10:W10" si="8">_xlfn.STDEV.S(G10:G13)</f>
        <v>0.12685293322058688</v>
      </c>
      <c r="V10">
        <f t="shared" si="8"/>
        <v>0.24757153848265101</v>
      </c>
      <c r="W10">
        <f t="shared" si="8"/>
        <v>0.7914964729338082</v>
      </c>
      <c r="AE10">
        <f t="shared" si="2"/>
        <v>4.0500000000000007</v>
      </c>
      <c r="AF10">
        <f t="shared" ref="AF10" si="9">AVERAGE(AE10:AE13)</f>
        <v>2.9824999999999999</v>
      </c>
      <c r="AG10">
        <f t="shared" ref="AG10" si="10">_xlfn.STDEV.S(AE10:AE13)</f>
        <v>0.83288154419861582</v>
      </c>
    </row>
    <row r="11" spans="1:36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3.55</v>
      </c>
      <c r="G11">
        <v>2.19</v>
      </c>
      <c r="H11">
        <v>3.59</v>
      </c>
      <c r="I11" s="7">
        <v>6.26</v>
      </c>
      <c r="AE11">
        <f t="shared" si="2"/>
        <v>2.71</v>
      </c>
    </row>
    <row r="12" spans="1:36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3.44</v>
      </c>
      <c r="G12">
        <v>2.0499999999999998</v>
      </c>
      <c r="H12">
        <v>3.68</v>
      </c>
      <c r="I12" s="7">
        <v>5.5</v>
      </c>
      <c r="AE12">
        <f t="shared" si="2"/>
        <v>2.06</v>
      </c>
    </row>
    <row r="13" spans="1:36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3.08</v>
      </c>
      <c r="G13" s="9">
        <v>2.21</v>
      </c>
      <c r="H13" s="9">
        <v>4.1500000000000004</v>
      </c>
      <c r="I13" s="10">
        <v>6.19</v>
      </c>
      <c r="AE13">
        <f t="shared" si="2"/>
        <v>3.1100000000000003</v>
      </c>
    </row>
    <row r="14" spans="1:36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3.32</v>
      </c>
      <c r="G14">
        <v>2.06</v>
      </c>
      <c r="H14">
        <v>3.96</v>
      </c>
      <c r="I14" s="7">
        <v>7.49</v>
      </c>
      <c r="P14">
        <f>AVERAGE(F14:F17)</f>
        <v>3.2125000000000004</v>
      </c>
      <c r="Q14">
        <f t="shared" ref="Q14:S14" si="11">AVERAGE(G14:G17)</f>
        <v>2.15</v>
      </c>
      <c r="R14">
        <f t="shared" si="11"/>
        <v>3.99</v>
      </c>
      <c r="S14">
        <f t="shared" si="11"/>
        <v>6.7024999999999997</v>
      </c>
      <c r="T14">
        <f>_xlfn.STDEV.S(F14:F17)</f>
        <v>0.16780444968275832</v>
      </c>
      <c r="U14">
        <f t="shared" ref="U14:W14" si="12">_xlfn.STDEV.S(G14:G17)</f>
        <v>0.18565200420859099</v>
      </c>
      <c r="V14">
        <f t="shared" si="12"/>
        <v>0.43058100283221962</v>
      </c>
      <c r="W14">
        <f t="shared" si="12"/>
        <v>0.87830803252618184</v>
      </c>
      <c r="AE14">
        <f t="shared" si="2"/>
        <v>4.17</v>
      </c>
      <c r="AF14">
        <f t="shared" ref="AF14" si="13">AVERAGE(AE14:AE17)</f>
        <v>3.49</v>
      </c>
      <c r="AG14">
        <f t="shared" ref="AG14" si="14">_xlfn.STDEV.S(AE14:AE17)</f>
        <v>0.8481745103456011</v>
      </c>
    </row>
    <row r="15" spans="1:36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3.39</v>
      </c>
      <c r="G15">
        <v>2.39</v>
      </c>
      <c r="H15">
        <v>4.05</v>
      </c>
      <c r="I15" s="7">
        <v>6.57</v>
      </c>
      <c r="AE15">
        <f t="shared" si="2"/>
        <v>3.18</v>
      </c>
    </row>
    <row r="16" spans="1:36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3.09</v>
      </c>
      <c r="G16">
        <v>1.96</v>
      </c>
      <c r="H16">
        <v>3.45</v>
      </c>
      <c r="I16" s="7">
        <v>5.52</v>
      </c>
      <c r="AE16">
        <f t="shared" si="2"/>
        <v>2.4299999999999997</v>
      </c>
    </row>
    <row r="17" spans="1:39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3.05</v>
      </c>
      <c r="G17" s="9">
        <v>2.19</v>
      </c>
      <c r="H17" s="9">
        <v>4.5</v>
      </c>
      <c r="I17" s="10">
        <v>7.23</v>
      </c>
      <c r="AE17">
        <f t="shared" si="2"/>
        <v>4.1800000000000006</v>
      </c>
    </row>
    <row r="18" spans="1:39" x14ac:dyDescent="0.3">
      <c r="A18" s="63" t="s">
        <v>20</v>
      </c>
      <c r="B18" s="64" t="s">
        <v>21</v>
      </c>
      <c r="C18" s="64" t="s">
        <v>15</v>
      </c>
      <c r="D18" s="64" t="str">
        <f>A18&amp;B18</f>
        <v>Diclow</v>
      </c>
      <c r="E18" s="64" t="s">
        <v>32</v>
      </c>
      <c r="F18" s="64">
        <v>3.43</v>
      </c>
      <c r="G18" s="64">
        <v>2.29</v>
      </c>
      <c r="H18" s="64">
        <v>1.96</v>
      </c>
      <c r="I18" s="65">
        <v>2.74</v>
      </c>
      <c r="P18">
        <f>AVERAGE(F18:F21)</f>
        <v>3.415</v>
      </c>
      <c r="Q18">
        <f t="shared" ref="Q18:S18" si="15">AVERAGE(G18:G21)</f>
        <v>2.2050000000000001</v>
      </c>
      <c r="R18">
        <f t="shared" si="15"/>
        <v>1.885</v>
      </c>
      <c r="S18">
        <f t="shared" si="15"/>
        <v>2.6425000000000001</v>
      </c>
      <c r="T18">
        <f>_xlfn.STDEV.S(F18:F21)</f>
        <v>0.10661457061146326</v>
      </c>
      <c r="U18">
        <f t="shared" ref="U18:W18" si="16">_xlfn.STDEV.S(G18:G21)</f>
        <v>7.234178138070238E-2</v>
      </c>
      <c r="V18">
        <f t="shared" si="16"/>
        <v>9.6781540939719801E-2</v>
      </c>
      <c r="W18">
        <f t="shared" si="16"/>
        <v>0.2109304782781917</v>
      </c>
      <c r="X18">
        <f>((I18-S$6)/S$6)*100</f>
        <v>-11.183144246353303</v>
      </c>
      <c r="Y18">
        <f>AVERAGE(X18:X21)</f>
        <v>-14.343598055105334</v>
      </c>
      <c r="Z18">
        <f>_xlfn.STDEV.S(X18:X21)</f>
        <v>6.8372926508327945</v>
      </c>
      <c r="AA18">
        <f>((I18-$S$2)/$S$2)*100</f>
        <v>-3.4361233480176105</v>
      </c>
      <c r="AB18">
        <f>AVERAGE(AA18:AA21)</f>
        <v>-6.8722466960352371</v>
      </c>
      <c r="AC18">
        <f>_xlfn.STDEV.S(AA18:AA21)</f>
        <v>7.4336732432842885</v>
      </c>
      <c r="AE18">
        <f t="shared" si="2"/>
        <v>-0.69</v>
      </c>
      <c r="AF18">
        <f t="shared" ref="AF18" si="17">AVERAGE(AE18:AE21)</f>
        <v>-0.77249999999999996</v>
      </c>
      <c r="AG18">
        <f t="shared" ref="AG18" si="18">_xlfn.STDEV.S(AE18:AE21)</f>
        <v>0.21823152842795202</v>
      </c>
      <c r="AH18">
        <f>((AE18-$AF$6)/$AF$6)*100</f>
        <v>68.292682926829201</v>
      </c>
      <c r="AI18">
        <f>AVERAGE(AH18:AH21)</f>
        <v>88.414634146341399</v>
      </c>
      <c r="AJ18">
        <f>_xlfn.STDEV.S(AH18:AH21)</f>
        <v>53.227202055598006</v>
      </c>
      <c r="AK18">
        <f>((AE18-$AF$2)/$AF$2)*100</f>
        <v>26.027397260273965</v>
      </c>
      <c r="AL18">
        <f>AVERAGE(AK18:AK21)</f>
        <v>41.095890410958901</v>
      </c>
      <c r="AM18">
        <f>_xlfn.STDEV.S(AK18:AK21)</f>
        <v>39.859639895516338</v>
      </c>
    </row>
    <row r="19" spans="1:39" x14ac:dyDescent="0.3">
      <c r="A19" s="63" t="s">
        <v>20</v>
      </c>
      <c r="B19" s="64" t="s">
        <v>21</v>
      </c>
      <c r="C19" s="64" t="s">
        <v>15</v>
      </c>
      <c r="D19" s="64" t="str">
        <f t="shared" ref="D19:D49" si="19">A19&amp;B19</f>
        <v>Diclow</v>
      </c>
      <c r="E19" s="64" t="s">
        <v>33</v>
      </c>
      <c r="F19" s="64">
        <v>3.54</v>
      </c>
      <c r="G19" s="64">
        <v>2.2400000000000002</v>
      </c>
      <c r="H19" s="64">
        <v>1.84</v>
      </c>
      <c r="I19" s="65">
        <v>2.5099999999999998</v>
      </c>
      <c r="X19">
        <f t="shared" ref="X19:X49" si="20">((I19-S$6)/S$6)*100</f>
        <v>-18.638573743922198</v>
      </c>
      <c r="AA19">
        <f t="shared" ref="AA19:AA49" si="21">((I19-$S$2)/$S$2)*100</f>
        <v>-11.541850220264321</v>
      </c>
      <c r="AE19">
        <f t="shared" si="2"/>
        <v>-1.0300000000000002</v>
      </c>
      <c r="AH19">
        <f t="shared" ref="AH19:AH49" si="22">((AE19-$AF$6)/$AF$6)*100</f>
        <v>151.21951219512192</v>
      </c>
      <c r="AK19">
        <f t="shared" ref="AK19:AK49" si="23">((AE19-$AF$2)/$AF$2)*100</f>
        <v>88.127853881278583</v>
      </c>
    </row>
    <row r="20" spans="1:39" x14ac:dyDescent="0.3">
      <c r="A20" s="63" t="s">
        <v>20</v>
      </c>
      <c r="B20" s="64" t="s">
        <v>21</v>
      </c>
      <c r="C20" s="64" t="s">
        <v>15</v>
      </c>
      <c r="D20" s="64" t="str">
        <f t="shared" si="19"/>
        <v>Diclow</v>
      </c>
      <c r="E20" s="64" t="s">
        <v>34</v>
      </c>
      <c r="F20" s="64">
        <v>3.28</v>
      </c>
      <c r="G20" s="64">
        <v>2.15</v>
      </c>
      <c r="H20" s="64">
        <v>1.77</v>
      </c>
      <c r="I20" s="65">
        <v>2.4300000000000002</v>
      </c>
      <c r="X20">
        <f t="shared" si="20"/>
        <v>-21.231766612641799</v>
      </c>
      <c r="AA20">
        <f t="shared" si="21"/>
        <v>-14.361233480176203</v>
      </c>
      <c r="AE20">
        <f t="shared" si="2"/>
        <v>-0.84999999999999964</v>
      </c>
      <c r="AH20">
        <f t="shared" si="22"/>
        <v>107.31707317073156</v>
      </c>
      <c r="AK20">
        <f t="shared" si="23"/>
        <v>55.251141552511349</v>
      </c>
    </row>
    <row r="21" spans="1:39" ht="15" thickBot="1" x14ac:dyDescent="0.35">
      <c r="A21" s="66" t="s">
        <v>20</v>
      </c>
      <c r="B21" s="67" t="s">
        <v>21</v>
      </c>
      <c r="C21" s="67" t="s">
        <v>15</v>
      </c>
      <c r="D21" s="67" t="str">
        <f t="shared" si="19"/>
        <v>Diclow</v>
      </c>
      <c r="E21" s="67" t="s">
        <v>35</v>
      </c>
      <c r="F21" s="67">
        <v>3.41</v>
      </c>
      <c r="G21" s="67">
        <v>2.14</v>
      </c>
      <c r="H21" s="67">
        <v>1.97</v>
      </c>
      <c r="I21" s="68">
        <v>2.89</v>
      </c>
      <c r="X21">
        <f t="shared" si="20"/>
        <v>-6.3209076175040328</v>
      </c>
      <c r="AA21">
        <f t="shared" si="21"/>
        <v>1.8502202643171883</v>
      </c>
      <c r="AE21">
        <f t="shared" si="2"/>
        <v>-0.52</v>
      </c>
      <c r="AH21">
        <f t="shared" si="22"/>
        <v>26.82926829268289</v>
      </c>
      <c r="AK21">
        <f t="shared" si="23"/>
        <v>-5.0228310502283051</v>
      </c>
    </row>
    <row r="22" spans="1:39" x14ac:dyDescent="0.3">
      <c r="A22" s="69" t="s">
        <v>20</v>
      </c>
      <c r="B22" s="15" t="s">
        <v>22</v>
      </c>
      <c r="C22" s="15" t="s">
        <v>15</v>
      </c>
      <c r="D22" s="15" t="str">
        <f t="shared" si="19"/>
        <v>Dichigh</v>
      </c>
      <c r="E22" s="15" t="s">
        <v>32</v>
      </c>
      <c r="F22" s="15">
        <v>3.45</v>
      </c>
      <c r="G22" s="15">
        <v>2.35</v>
      </c>
      <c r="H22" s="15">
        <v>1.8</v>
      </c>
      <c r="I22" s="16">
        <v>2.31</v>
      </c>
      <c r="P22">
        <f>AVERAGE(F22:F25)</f>
        <v>3.415</v>
      </c>
      <c r="Q22">
        <f t="shared" ref="Q22:S22" si="24">AVERAGE(G22:G25)</f>
        <v>2.2350000000000003</v>
      </c>
      <c r="R22">
        <f t="shared" si="24"/>
        <v>1.9025000000000001</v>
      </c>
      <c r="S22">
        <f t="shared" si="24"/>
        <v>2.3875000000000002</v>
      </c>
      <c r="T22">
        <f>_xlfn.STDEV.S(F22:F25)</f>
        <v>0.19330459556530646</v>
      </c>
      <c r="U22">
        <f t="shared" ref="U22:W22" si="25">_xlfn.STDEV.S(G22:G25)</f>
        <v>7.8951461882180149E-2</v>
      </c>
      <c r="V22">
        <f t="shared" si="25"/>
        <v>0.15326991442115012</v>
      </c>
      <c r="W22">
        <f t="shared" si="25"/>
        <v>0.13671747023210548</v>
      </c>
      <c r="X22">
        <f t="shared" si="20"/>
        <v>-25.121555915721217</v>
      </c>
      <c r="Y22">
        <f>AVERAGE(X22:X25)</f>
        <v>-22.609400324149096</v>
      </c>
      <c r="Z22">
        <f>_xlfn.STDEV.S(X22:X25)</f>
        <v>4.4316846104410166</v>
      </c>
      <c r="AA22">
        <f t="shared" si="21"/>
        <v>-18.590308370044049</v>
      </c>
      <c r="AB22">
        <f>AVERAGE(AA22:AA25)</f>
        <v>-15.859030837004404</v>
      </c>
      <c r="AC22">
        <f>_xlfn.STDEV.S(AA22:AA25)</f>
        <v>4.8182368363737611</v>
      </c>
      <c r="AE22">
        <f t="shared" si="2"/>
        <v>-1.1400000000000001</v>
      </c>
      <c r="AF22">
        <f t="shared" ref="AF22" si="26">AVERAGE(AE22:AE25)</f>
        <v>-1.0275000000000001</v>
      </c>
      <c r="AG22">
        <f t="shared" ref="AG22" si="27">_xlfn.STDEV.S(AE22:AE25)</f>
        <v>0.32201190454184592</v>
      </c>
      <c r="AH22">
        <f t="shared" si="22"/>
        <v>178.04878048780481</v>
      </c>
      <c r="AI22">
        <f t="shared" ref="AI22" si="28">AVERAGE(AH22:AH25)</f>
        <v>150.6097560975609</v>
      </c>
      <c r="AJ22">
        <f t="shared" ref="AJ22" si="29">_xlfn.STDEV.S(AH22:AH25)</f>
        <v>78.539488912645297</v>
      </c>
      <c r="AK22">
        <f t="shared" si="23"/>
        <v>108.21917808219182</v>
      </c>
      <c r="AL22">
        <f t="shared" ref="AL22" si="30">AVERAGE(AK22:AK25)</f>
        <v>87.671232876712338</v>
      </c>
      <c r="AM22">
        <f t="shared" ref="AM22" si="31">_xlfn.STDEV.S(AK22:AK25)</f>
        <v>58.814959733670449</v>
      </c>
    </row>
    <row r="23" spans="1:39" x14ac:dyDescent="0.3">
      <c r="A23" s="69" t="s">
        <v>20</v>
      </c>
      <c r="B23" s="15" t="s">
        <v>22</v>
      </c>
      <c r="C23" s="15" t="s">
        <v>15</v>
      </c>
      <c r="D23" s="15" t="str">
        <f t="shared" si="19"/>
        <v>Dichigh</v>
      </c>
      <c r="E23" s="15" t="s">
        <v>33</v>
      </c>
      <c r="F23" s="15">
        <v>3.4</v>
      </c>
      <c r="G23" s="15">
        <v>2.21</v>
      </c>
      <c r="H23" s="15">
        <v>1.79</v>
      </c>
      <c r="I23" s="16">
        <v>2.35</v>
      </c>
      <c r="X23">
        <f t="shared" si="20"/>
        <v>-23.824959481361411</v>
      </c>
      <c r="AA23">
        <f t="shared" si="21"/>
        <v>-17.180616740088102</v>
      </c>
      <c r="AE23">
        <f t="shared" si="2"/>
        <v>-1.0499999999999998</v>
      </c>
      <c r="AH23">
        <f t="shared" si="22"/>
        <v>156.09756097560964</v>
      </c>
      <c r="AK23">
        <f>((AE23-$AF$2)/$AF$2)*100</f>
        <v>91.780821917808183</v>
      </c>
      <c r="AM23" s="152"/>
    </row>
    <row r="24" spans="1:39" x14ac:dyDescent="0.3">
      <c r="A24" s="69" t="s">
        <v>20</v>
      </c>
      <c r="B24" s="15" t="s">
        <v>22</v>
      </c>
      <c r="C24" s="15" t="s">
        <v>15</v>
      </c>
      <c r="D24" s="15" t="str">
        <f t="shared" si="19"/>
        <v>Dichigh</v>
      </c>
      <c r="E24" s="15" t="s">
        <v>34</v>
      </c>
      <c r="F24" s="15">
        <v>3.64</v>
      </c>
      <c r="G24" s="15">
        <v>2.17</v>
      </c>
      <c r="H24" s="15">
        <v>1.9</v>
      </c>
      <c r="I24" s="16">
        <v>2.2999999999999998</v>
      </c>
      <c r="X24">
        <f t="shared" si="20"/>
        <v>-25.445705024311177</v>
      </c>
      <c r="AA24">
        <f t="shared" si="21"/>
        <v>-18.942731277533042</v>
      </c>
      <c r="AE24">
        <f t="shared" si="2"/>
        <v>-1.3400000000000003</v>
      </c>
      <c r="AH24">
        <f t="shared" si="22"/>
        <v>226.82926829268291</v>
      </c>
      <c r="AK24">
        <f t="shared" si="23"/>
        <v>144.74885844748863</v>
      </c>
    </row>
    <row r="25" spans="1:39" ht="15" thickBot="1" x14ac:dyDescent="0.35">
      <c r="A25" s="70" t="s">
        <v>20</v>
      </c>
      <c r="B25" s="71" t="s">
        <v>22</v>
      </c>
      <c r="C25" s="71" t="s">
        <v>15</v>
      </c>
      <c r="D25" s="71" t="str">
        <f t="shared" si="19"/>
        <v>Dichigh</v>
      </c>
      <c r="E25" s="71" t="s">
        <v>35</v>
      </c>
      <c r="F25" s="71">
        <v>3.17</v>
      </c>
      <c r="G25" s="71">
        <v>2.21</v>
      </c>
      <c r="H25" s="71">
        <v>2.12</v>
      </c>
      <c r="I25" s="72">
        <v>2.59</v>
      </c>
      <c r="X25">
        <f t="shared" si="20"/>
        <v>-16.045380875202582</v>
      </c>
      <c r="AA25">
        <f t="shared" si="21"/>
        <v>-8.7224669603524241</v>
      </c>
      <c r="AE25">
        <f t="shared" si="2"/>
        <v>-0.58000000000000007</v>
      </c>
      <c r="AH25">
        <f t="shared" si="22"/>
        <v>41.463414634146311</v>
      </c>
      <c r="AK25">
        <f t="shared" si="23"/>
        <v>5.936073059360746</v>
      </c>
    </row>
    <row r="26" spans="1:39" x14ac:dyDescent="0.3">
      <c r="A26" s="73" t="s">
        <v>23</v>
      </c>
      <c r="B26" s="18" t="s">
        <v>21</v>
      </c>
      <c r="C26" s="18" t="s">
        <v>15</v>
      </c>
      <c r="D26" s="18" t="str">
        <f t="shared" si="19"/>
        <v>Dic+Carblow</v>
      </c>
      <c r="E26" s="18" t="s">
        <v>32</v>
      </c>
      <c r="F26" s="18">
        <v>3.39</v>
      </c>
      <c r="G26" s="18">
        <v>2.0299999999999998</v>
      </c>
      <c r="H26" s="18">
        <v>1.85</v>
      </c>
      <c r="I26" s="19">
        <v>2.88</v>
      </c>
      <c r="P26">
        <f>AVERAGE(F26:F29)</f>
        <v>3.4224999999999999</v>
      </c>
      <c r="Q26">
        <f t="shared" ref="Q26:S26" si="32">AVERAGE(G26:G29)</f>
        <v>1.9524999999999999</v>
      </c>
      <c r="R26">
        <f t="shared" si="32"/>
        <v>2.2175000000000002</v>
      </c>
      <c r="S26">
        <f t="shared" si="32"/>
        <v>2.7174999999999998</v>
      </c>
      <c r="T26">
        <f>_xlfn.STDEV.S(F26:F29)</f>
        <v>0.25342651794948368</v>
      </c>
      <c r="U26">
        <f t="shared" ref="U26:W26" si="33">_xlfn.STDEV.S(G26:G29)</f>
        <v>9.2870878105033458E-2</v>
      </c>
      <c r="V26">
        <f t="shared" si="33"/>
        <v>0.2808766039859249</v>
      </c>
      <c r="W26">
        <f t="shared" si="33"/>
        <v>0.2239605620044148</v>
      </c>
      <c r="X26">
        <f t="shared" si="20"/>
        <v>-6.6450567260939923</v>
      </c>
      <c r="Y26">
        <f>AVERAGE(X26:X29)</f>
        <v>-11.912479740680702</v>
      </c>
      <c r="Z26">
        <f>_xlfn.STDEV.S(X26:X29)</f>
        <v>7.2596616533035601</v>
      </c>
      <c r="AA26">
        <f t="shared" si="21"/>
        <v>1.4977973568281933</v>
      </c>
      <c r="AB26">
        <f>AVERAGE(AA26:AA29)</f>
        <v>-4.2290748898678405</v>
      </c>
      <c r="AC26">
        <f>_xlfn.STDEV.S(AA26:AA29)</f>
        <v>7.8928832424463371</v>
      </c>
      <c r="AE26">
        <f t="shared" si="2"/>
        <v>-0.51000000000000023</v>
      </c>
      <c r="AF26">
        <f>AVERAGE(AE26:AE29)</f>
        <v>-0.70500000000000018</v>
      </c>
      <c r="AG26">
        <f t="shared" ref="AG26" si="34">_xlfn.STDEV.S(AE26:AE29)</f>
        <v>0.19278658321228334</v>
      </c>
      <c r="AH26">
        <f t="shared" si="22"/>
        <v>24.390243902439039</v>
      </c>
      <c r="AI26">
        <f t="shared" ref="AI26" si="35">AVERAGE(AH26:AH29)</f>
        <v>71.951219512195109</v>
      </c>
      <c r="AJ26">
        <f t="shared" ref="AJ26" si="36">_xlfn.STDEV.S(AH26:AH29)</f>
        <v>47.021117856654435</v>
      </c>
      <c r="AK26">
        <f>((AE26-$AF$2)/$AF$2)*100</f>
        <v>-6.8493150684931061</v>
      </c>
      <c r="AL26">
        <f t="shared" ref="AL26" si="37">AVERAGE(AK26:AK29)</f>
        <v>28.767123287671268</v>
      </c>
      <c r="AM26">
        <f t="shared" ref="AM26" si="38">_xlfn.STDEV.S(AK26:AK29)</f>
        <v>35.212161317312017</v>
      </c>
    </row>
    <row r="27" spans="1:39" x14ac:dyDescent="0.3">
      <c r="A27" s="73" t="s">
        <v>23</v>
      </c>
      <c r="B27" s="18" t="s">
        <v>21</v>
      </c>
      <c r="C27" s="18" t="s">
        <v>15</v>
      </c>
      <c r="D27" s="18" t="str">
        <f t="shared" si="19"/>
        <v>Dic+Carblow</v>
      </c>
      <c r="E27" s="18" t="s">
        <v>33</v>
      </c>
      <c r="F27" s="18">
        <v>3.27</v>
      </c>
      <c r="G27" s="18">
        <v>1.96</v>
      </c>
      <c r="H27" s="18">
        <v>2.4</v>
      </c>
      <c r="I27" s="19">
        <v>2.42</v>
      </c>
      <c r="X27">
        <f t="shared" si="20"/>
        <v>-21.555915721231756</v>
      </c>
      <c r="AA27">
        <f t="shared" si="21"/>
        <v>-14.713656387665196</v>
      </c>
      <c r="AE27">
        <f t="shared" si="2"/>
        <v>-0.85000000000000009</v>
      </c>
      <c r="AH27">
        <f t="shared" si="22"/>
        <v>107.31707317073165</v>
      </c>
      <c r="AK27">
        <f t="shared" si="23"/>
        <v>55.251141552511442</v>
      </c>
    </row>
    <row r="28" spans="1:39" x14ac:dyDescent="0.3">
      <c r="A28" s="73" t="s">
        <v>23</v>
      </c>
      <c r="B28" s="18" t="s">
        <v>21</v>
      </c>
      <c r="C28" s="18" t="s">
        <v>15</v>
      </c>
      <c r="D28" s="18" t="str">
        <f t="shared" si="19"/>
        <v>Dic+Carblow</v>
      </c>
      <c r="E28" s="18" t="s">
        <v>34</v>
      </c>
      <c r="F28" s="18">
        <v>3.79</v>
      </c>
      <c r="G28" s="18">
        <v>1.82</v>
      </c>
      <c r="H28" s="18">
        <v>2.15</v>
      </c>
      <c r="I28" s="19">
        <v>2.9</v>
      </c>
      <c r="X28">
        <f t="shared" si="20"/>
        <v>-5.9967585089140885</v>
      </c>
      <c r="AA28">
        <f t="shared" si="21"/>
        <v>2.2026431718061676</v>
      </c>
      <c r="AE28">
        <f t="shared" si="2"/>
        <v>-0.89000000000000012</v>
      </c>
      <c r="AH28">
        <f t="shared" si="22"/>
        <v>117.07317073170726</v>
      </c>
      <c r="AK28">
        <f t="shared" si="23"/>
        <v>62.557077625570798</v>
      </c>
    </row>
    <row r="29" spans="1:39" ht="15" thickBot="1" x14ac:dyDescent="0.35">
      <c r="A29" s="74" t="s">
        <v>23</v>
      </c>
      <c r="B29" s="75" t="s">
        <v>21</v>
      </c>
      <c r="C29" s="75" t="s">
        <v>15</v>
      </c>
      <c r="D29" s="75" t="str">
        <f t="shared" si="19"/>
        <v>Dic+Carblow</v>
      </c>
      <c r="E29" s="75" t="s">
        <v>35</v>
      </c>
      <c r="F29" s="75">
        <v>3.24</v>
      </c>
      <c r="G29" s="75">
        <v>2</v>
      </c>
      <c r="H29" s="75">
        <v>2.4700000000000002</v>
      </c>
      <c r="I29" s="76">
        <v>2.67</v>
      </c>
      <c r="X29">
        <f t="shared" si="20"/>
        <v>-13.45218800648297</v>
      </c>
      <c r="AA29">
        <f t="shared" si="21"/>
        <v>-5.9030837004405283</v>
      </c>
      <c r="AE29">
        <f t="shared" si="2"/>
        <v>-0.57000000000000028</v>
      </c>
      <c r="AH29">
        <f t="shared" si="22"/>
        <v>39.024390243902459</v>
      </c>
      <c r="AK29">
        <f t="shared" si="23"/>
        <v>4.109589041095945</v>
      </c>
    </row>
    <row r="30" spans="1:39" x14ac:dyDescent="0.3">
      <c r="A30" s="77" t="s">
        <v>23</v>
      </c>
      <c r="B30" s="21" t="s">
        <v>22</v>
      </c>
      <c r="C30" s="21" t="s">
        <v>15</v>
      </c>
      <c r="D30" s="21" t="str">
        <f t="shared" si="19"/>
        <v>Dic+Carbhigh</v>
      </c>
      <c r="E30" s="21" t="s">
        <v>32</v>
      </c>
      <c r="F30" s="21">
        <v>3.48</v>
      </c>
      <c r="G30" s="21">
        <v>2.04</v>
      </c>
      <c r="H30" s="21">
        <v>2.63</v>
      </c>
      <c r="I30" s="22">
        <v>3</v>
      </c>
      <c r="P30">
        <f>AVERAGE(F30:F33)</f>
        <v>3.49</v>
      </c>
      <c r="Q30">
        <f t="shared" ref="Q30:S30" si="39">AVERAGE(G30:G33)</f>
        <v>2.1625000000000001</v>
      </c>
      <c r="R30">
        <f t="shared" si="39"/>
        <v>2.5474999999999999</v>
      </c>
      <c r="S30">
        <f t="shared" si="39"/>
        <v>3.08</v>
      </c>
      <c r="T30">
        <f>_xlfn.STDEV.S(F30:F33)</f>
        <v>0.11460075625114048</v>
      </c>
      <c r="U30">
        <f t="shared" ref="U30:W30" si="40">_xlfn.STDEV.S(G30:G33)</f>
        <v>9.7425184971169893E-2</v>
      </c>
      <c r="V30">
        <f t="shared" si="40"/>
        <v>0.17969882210706523</v>
      </c>
      <c r="W30">
        <f t="shared" si="40"/>
        <v>0.27868739954771315</v>
      </c>
      <c r="X30">
        <f t="shared" si="20"/>
        <v>-2.7552674230145713</v>
      </c>
      <c r="Y30">
        <f>AVERAGE(X30:X33)</f>
        <v>-0.16207455429495798</v>
      </c>
      <c r="Z30">
        <f>_xlfn.STDEV.S(X30:X33)</f>
        <v>9.0336272138642855</v>
      </c>
      <c r="AA30">
        <f t="shared" si="21"/>
        <v>5.7268722466960389</v>
      </c>
      <c r="AB30">
        <f>AVERAGE(AA30:AA33)</f>
        <v>8.5462555066079364</v>
      </c>
      <c r="AC30">
        <f>_xlfn.STDEV.S(AA30:AA33)</f>
        <v>9.8215823629150023</v>
      </c>
      <c r="AE30">
        <f t="shared" si="2"/>
        <v>-0.48</v>
      </c>
      <c r="AF30">
        <f t="shared" ref="AF30" si="41">AVERAGE(AE30:AE33)</f>
        <v>-0.40999999999999992</v>
      </c>
      <c r="AG30">
        <f t="shared" ref="AG30" si="42">_xlfn.STDEV.S(AE30:AE33)</f>
        <v>0.33035334618152928</v>
      </c>
      <c r="AH30">
        <f t="shared" si="22"/>
        <v>17.073170731707272</v>
      </c>
      <c r="AI30">
        <f>AVERAGE(AH30:AH33)</f>
        <v>-5.3290705182007514E-14</v>
      </c>
      <c r="AJ30">
        <f t="shared" ref="AJ30" si="43">_xlfn.STDEV.S(AH30:AH33)</f>
        <v>80.573986873543703</v>
      </c>
      <c r="AK30">
        <f t="shared" si="23"/>
        <v>-12.328767123287673</v>
      </c>
      <c r="AL30">
        <f t="shared" ref="AL30" si="44">AVERAGE(AK30:AK33)</f>
        <v>-25.114155251141561</v>
      </c>
      <c r="AM30">
        <f>_xlfn.STDEV.S(AK30:AK33)</f>
        <v>60.338510718087548</v>
      </c>
    </row>
    <row r="31" spans="1:39" x14ac:dyDescent="0.3">
      <c r="A31" s="77" t="s">
        <v>23</v>
      </c>
      <c r="B31" s="21" t="s">
        <v>22</v>
      </c>
      <c r="C31" s="21" t="s">
        <v>15</v>
      </c>
      <c r="D31" s="21" t="str">
        <f t="shared" si="19"/>
        <v>Dic+Carbhigh</v>
      </c>
      <c r="E31" s="21" t="s">
        <v>33</v>
      </c>
      <c r="F31" s="21">
        <v>3.35</v>
      </c>
      <c r="G31" s="21">
        <v>2.14</v>
      </c>
      <c r="H31" s="21">
        <v>2.57</v>
      </c>
      <c r="I31" s="22">
        <v>3.04</v>
      </c>
      <c r="X31">
        <f t="shared" si="20"/>
        <v>-1.4586709886547649</v>
      </c>
      <c r="AA31">
        <f t="shared" si="21"/>
        <v>7.1365638766519872</v>
      </c>
      <c r="AE31">
        <f t="shared" si="2"/>
        <v>-0.31000000000000005</v>
      </c>
      <c r="AH31">
        <f t="shared" si="22"/>
        <v>-24.390243902439039</v>
      </c>
      <c r="AK31">
        <f t="shared" si="23"/>
        <v>-43.378995433789939</v>
      </c>
    </row>
    <row r="32" spans="1:39" x14ac:dyDescent="0.3">
      <c r="A32" s="77" t="s">
        <v>23</v>
      </c>
      <c r="B32" s="21" t="s">
        <v>22</v>
      </c>
      <c r="C32" s="21" t="s">
        <v>15</v>
      </c>
      <c r="D32" s="21" t="str">
        <f t="shared" si="19"/>
        <v>Dic+Carbhigh</v>
      </c>
      <c r="E32" s="21" t="s">
        <v>34</v>
      </c>
      <c r="F32" s="21">
        <v>3.63</v>
      </c>
      <c r="G32" s="21">
        <v>2.2000000000000002</v>
      </c>
      <c r="H32" s="21">
        <v>2.29</v>
      </c>
      <c r="I32" s="22">
        <v>2.81</v>
      </c>
      <c r="X32">
        <f t="shared" si="20"/>
        <v>-8.9141004862236475</v>
      </c>
      <c r="AA32">
        <f t="shared" si="21"/>
        <v>-0.96916299559470875</v>
      </c>
      <c r="AE32">
        <f t="shared" si="2"/>
        <v>-0.81999999999999984</v>
      </c>
      <c r="AH32">
        <f t="shared" si="22"/>
        <v>99.999999999999886</v>
      </c>
      <c r="AK32">
        <f t="shared" si="23"/>
        <v>49.771689497716871</v>
      </c>
    </row>
    <row r="33" spans="1:39" ht="15" thickBot="1" x14ac:dyDescent="0.35">
      <c r="A33" s="78" t="s">
        <v>23</v>
      </c>
      <c r="B33" s="79" t="s">
        <v>22</v>
      </c>
      <c r="C33" s="79" t="s">
        <v>15</v>
      </c>
      <c r="D33" s="79" t="str">
        <f t="shared" si="19"/>
        <v>Dic+Carbhigh</v>
      </c>
      <c r="E33" s="79" t="s">
        <v>35</v>
      </c>
      <c r="F33" s="79">
        <v>3.5</v>
      </c>
      <c r="G33" s="79">
        <v>2.27</v>
      </c>
      <c r="H33" s="79">
        <v>2.7</v>
      </c>
      <c r="I33" s="80">
        <v>3.47</v>
      </c>
      <c r="X33">
        <f t="shared" si="20"/>
        <v>12.479740680713151</v>
      </c>
      <c r="AA33">
        <f t="shared" si="21"/>
        <v>22.290748898678427</v>
      </c>
      <c r="AE33">
        <f t="shared" si="2"/>
        <v>-2.9999999999999805E-2</v>
      </c>
      <c r="AH33">
        <f t="shared" si="22"/>
        <v>-92.682926829268339</v>
      </c>
      <c r="AK33">
        <f t="shared" si="23"/>
        <v>-94.520547945205507</v>
      </c>
    </row>
    <row r="34" spans="1:39" x14ac:dyDescent="0.3">
      <c r="A34" s="81" t="s">
        <v>24</v>
      </c>
      <c r="B34" s="24" t="s">
        <v>21</v>
      </c>
      <c r="C34" s="24" t="s">
        <v>15</v>
      </c>
      <c r="D34" s="24" t="str">
        <f t="shared" si="19"/>
        <v>Dic+PFOSlow</v>
      </c>
      <c r="E34" s="24" t="s">
        <v>32</v>
      </c>
      <c r="F34" s="24">
        <v>3.27</v>
      </c>
      <c r="G34" s="24">
        <v>1.98</v>
      </c>
      <c r="H34" s="24">
        <v>2.2799999999999998</v>
      </c>
      <c r="I34" s="25">
        <v>2.98</v>
      </c>
      <c r="P34">
        <f>AVERAGE(F34:F37)</f>
        <v>3.5075000000000003</v>
      </c>
      <c r="Q34">
        <f t="shared" ref="Q34:S34" si="45">AVERAGE(G34:G37)</f>
        <v>2.2875000000000001</v>
      </c>
      <c r="R34">
        <f t="shared" si="45"/>
        <v>2.6375000000000002</v>
      </c>
      <c r="S34">
        <f t="shared" si="45"/>
        <v>2.7950000000000004</v>
      </c>
      <c r="T34">
        <f>_xlfn.STDEV.S(F34:F37)</f>
        <v>0.16997548842896931</v>
      </c>
      <c r="U34">
        <f t="shared" ref="U34:W34" si="46">_xlfn.STDEV.S(G34:G37)</f>
        <v>0.3305929017185128</v>
      </c>
      <c r="V34">
        <f t="shared" si="46"/>
        <v>0.42711239738504397</v>
      </c>
      <c r="W34">
        <f t="shared" si="46"/>
        <v>0.21916508237703691</v>
      </c>
      <c r="X34">
        <f t="shared" si="20"/>
        <v>-3.4035656401944752</v>
      </c>
      <c r="Y34">
        <f>AVERAGE(X34:X37)</f>
        <v>-9.4003241491085756</v>
      </c>
      <c r="Z34">
        <f>_xlfn.STDEV.S(X34:X37)</f>
        <v>7.1042166086559773</v>
      </c>
      <c r="AA34">
        <f t="shared" si="21"/>
        <v>5.0220264317180643</v>
      </c>
      <c r="AB34">
        <f>AVERAGE(AA34:AA37)</f>
        <v>-1.497797356828189</v>
      </c>
      <c r="AC34">
        <f>_xlfn.STDEV.S(AA34:AA37)</f>
        <v>7.7238795551378647</v>
      </c>
      <c r="AE34">
        <f t="shared" si="2"/>
        <v>-0.29000000000000004</v>
      </c>
      <c r="AF34">
        <f t="shared" ref="AF34" si="47">AVERAGE(AE34:AE37)</f>
        <v>-0.71250000000000002</v>
      </c>
      <c r="AG34">
        <f t="shared" ref="AG34" si="48">_xlfn.STDEV.S(AE34:AE37)</f>
        <v>0.36791076816713786</v>
      </c>
      <c r="AH34">
        <f t="shared" si="22"/>
        <v>-29.268292682926845</v>
      </c>
      <c r="AI34">
        <f t="shared" ref="AI34" si="49">AVERAGE(AH34:AH37)</f>
        <v>73.780487804878007</v>
      </c>
      <c r="AJ34">
        <f t="shared" ref="AJ34" si="50">_xlfn.STDEV.S(AH34:AH37)</f>
        <v>89.734333699301885</v>
      </c>
      <c r="AK34">
        <f t="shared" si="23"/>
        <v>-47.031963470319624</v>
      </c>
      <c r="AL34">
        <f t="shared" ref="AL34" si="51">AVERAGE(AK34:AK37)</f>
        <v>30.13698630136987</v>
      </c>
      <c r="AM34">
        <f t="shared" ref="AM34" si="52">_xlfn.STDEV.S(AK34:AK37)</f>
        <v>67.198313820481786</v>
      </c>
    </row>
    <row r="35" spans="1:39" x14ac:dyDescent="0.3">
      <c r="A35" s="81" t="s">
        <v>24</v>
      </c>
      <c r="B35" s="24" t="s">
        <v>21</v>
      </c>
      <c r="C35" s="24" t="s">
        <v>15</v>
      </c>
      <c r="D35" s="24" t="str">
        <f t="shared" si="19"/>
        <v>Dic+PFOSlow</v>
      </c>
      <c r="E35" s="24" t="s">
        <v>33</v>
      </c>
      <c r="F35" s="24">
        <v>3.62</v>
      </c>
      <c r="G35" s="24">
        <v>2.04</v>
      </c>
      <c r="H35" s="24">
        <v>2.4</v>
      </c>
      <c r="I35" s="25">
        <v>2.5299999999999998</v>
      </c>
      <c r="X35">
        <f t="shared" si="20"/>
        <v>-17.990275526742295</v>
      </c>
      <c r="AA35">
        <f t="shared" si="21"/>
        <v>-10.837004405286347</v>
      </c>
      <c r="AE35">
        <f t="shared" si="2"/>
        <v>-1.0900000000000003</v>
      </c>
      <c r="AH35">
        <f t="shared" si="22"/>
        <v>165.85365853658536</v>
      </c>
      <c r="AK35">
        <f t="shared" si="23"/>
        <v>99.086757990867639</v>
      </c>
    </row>
    <row r="36" spans="1:39" x14ac:dyDescent="0.3">
      <c r="A36" s="81" t="s">
        <v>24</v>
      </c>
      <c r="B36" s="24" t="s">
        <v>21</v>
      </c>
      <c r="C36" s="24" t="s">
        <v>15</v>
      </c>
      <c r="D36" s="24" t="str">
        <f t="shared" si="19"/>
        <v>Dic+PFOSlow</v>
      </c>
      <c r="E36" s="24" t="s">
        <v>34</v>
      </c>
      <c r="F36" s="24">
        <v>3.64</v>
      </c>
      <c r="G36" s="24">
        <v>2.4700000000000002</v>
      </c>
      <c r="H36" s="24">
        <v>2.63</v>
      </c>
      <c r="I36" s="25">
        <v>2.7</v>
      </c>
      <c r="X36">
        <f t="shared" si="20"/>
        <v>-12.479740680713109</v>
      </c>
      <c r="AA36">
        <f t="shared" si="21"/>
        <v>-4.8458149779735589</v>
      </c>
      <c r="AE36">
        <f t="shared" si="2"/>
        <v>-0.94</v>
      </c>
      <c r="AH36">
        <f t="shared" si="22"/>
        <v>129.26829268292676</v>
      </c>
      <c r="AK36">
        <f t="shared" si="23"/>
        <v>71.689497716894962</v>
      </c>
    </row>
    <row r="37" spans="1:39" ht="15" thickBot="1" x14ac:dyDescent="0.35">
      <c r="A37" s="82" t="s">
        <v>24</v>
      </c>
      <c r="B37" s="83" t="s">
        <v>21</v>
      </c>
      <c r="C37" s="83" t="s">
        <v>15</v>
      </c>
      <c r="D37" s="83" t="str">
        <f t="shared" si="19"/>
        <v>Dic+PFOSlow</v>
      </c>
      <c r="E37" s="83" t="s">
        <v>35</v>
      </c>
      <c r="F37" s="83">
        <v>3.5</v>
      </c>
      <c r="G37" s="83">
        <v>2.66</v>
      </c>
      <c r="H37" s="83">
        <v>3.24</v>
      </c>
      <c r="I37" s="84">
        <v>2.97</v>
      </c>
      <c r="X37">
        <f t="shared" si="20"/>
        <v>-3.7277147487844191</v>
      </c>
      <c r="AA37">
        <f t="shared" si="21"/>
        <v>4.6696035242290854</v>
      </c>
      <c r="AE37">
        <f t="shared" si="2"/>
        <v>-0.5299999999999998</v>
      </c>
      <c r="AH37">
        <f t="shared" si="22"/>
        <v>29.268292682926738</v>
      </c>
      <c r="AK37">
        <f t="shared" si="23"/>
        <v>-3.1963470319635032</v>
      </c>
    </row>
    <row r="38" spans="1:39" x14ac:dyDescent="0.3">
      <c r="A38" s="85" t="s">
        <v>24</v>
      </c>
      <c r="B38" s="27" t="s">
        <v>22</v>
      </c>
      <c r="C38" s="27" t="s">
        <v>15</v>
      </c>
      <c r="D38" s="27" t="str">
        <f t="shared" si="19"/>
        <v>Dic+PFOShigh</v>
      </c>
      <c r="E38" s="27" t="s">
        <v>32</v>
      </c>
      <c r="F38" s="27">
        <v>3.44</v>
      </c>
      <c r="G38" s="27">
        <v>2.1800000000000002</v>
      </c>
      <c r="H38" s="27">
        <v>2.12</v>
      </c>
      <c r="I38" s="28">
        <v>2.95</v>
      </c>
      <c r="P38">
        <f>AVERAGE(F38:F41)</f>
        <v>3.3574999999999999</v>
      </c>
      <c r="Q38">
        <f t="shared" ref="Q38:S38" si="53">AVERAGE(G38:G41)</f>
        <v>2.3325</v>
      </c>
      <c r="R38">
        <f t="shared" si="53"/>
        <v>2.6025</v>
      </c>
      <c r="S38">
        <f t="shared" si="53"/>
        <v>3</v>
      </c>
      <c r="T38">
        <f>_xlfn.STDEV.S(F38:F41)</f>
        <v>0.12763881332363852</v>
      </c>
      <c r="U38">
        <f t="shared" ref="U38:W38" si="54">_xlfn.STDEV.S(G38:G41)</f>
        <v>0.20902551678363734</v>
      </c>
      <c r="V38">
        <f t="shared" si="54"/>
        <v>0.47626148280120284</v>
      </c>
      <c r="W38">
        <f t="shared" si="54"/>
        <v>0.21571586249817915</v>
      </c>
      <c r="X38">
        <f t="shared" si="20"/>
        <v>-4.376012965964323</v>
      </c>
      <c r="Y38">
        <f>AVERAGE(X38:X41)</f>
        <v>-2.7552674230145673</v>
      </c>
      <c r="Z38">
        <f>_xlfn.STDEV.S(X38:X41)</f>
        <v>6.9924104537497298</v>
      </c>
      <c r="AA38">
        <f t="shared" si="21"/>
        <v>3.9647577092511108</v>
      </c>
      <c r="AB38">
        <f>AVERAGE(AA38:AA41)</f>
        <v>5.7268722466960433</v>
      </c>
      <c r="AC38">
        <f>_xlfn.STDEV.S(AA38:AA41)</f>
        <v>7.6023211453102775</v>
      </c>
      <c r="AE38">
        <f t="shared" si="2"/>
        <v>-0.48999999999999977</v>
      </c>
      <c r="AF38">
        <f t="shared" ref="AF38" si="55">AVERAGE(AE38:AE41)</f>
        <v>-0.35749999999999993</v>
      </c>
      <c r="AG38">
        <f>_xlfn.STDEV.S(AE38:AE41)</f>
        <v>0.13200378782444094</v>
      </c>
      <c r="AH38">
        <f t="shared" si="22"/>
        <v>19.512195121951123</v>
      </c>
      <c r="AI38">
        <f t="shared" ref="AI38" si="56">AVERAGE(AH38:AH41)</f>
        <v>-12.804878048780534</v>
      </c>
      <c r="AJ38">
        <f t="shared" ref="AJ38" si="57">_xlfn.STDEV.S(AH38:AH41)</f>
        <v>32.196045810839223</v>
      </c>
      <c r="AK38">
        <f t="shared" si="23"/>
        <v>-10.502283105022871</v>
      </c>
      <c r="AL38">
        <f t="shared" ref="AL38" si="58">AVERAGE(AK38:AK41)</f>
        <v>-34.703196347031977</v>
      </c>
      <c r="AM38">
        <f t="shared" ref="AM38" si="59">_xlfn.STDEV.S(AK38:AK41)</f>
        <v>24.110280881176415</v>
      </c>
    </row>
    <row r="39" spans="1:39" x14ac:dyDescent="0.3">
      <c r="A39" s="85" t="s">
        <v>24</v>
      </c>
      <c r="B39" s="27" t="s">
        <v>22</v>
      </c>
      <c r="C39" s="27" t="s">
        <v>15</v>
      </c>
      <c r="D39" s="27" t="str">
        <f t="shared" si="19"/>
        <v>Dic+PFOShigh</v>
      </c>
      <c r="E39" s="27" t="s">
        <v>33</v>
      </c>
      <c r="F39" s="27">
        <v>3.31</v>
      </c>
      <c r="G39" s="27">
        <v>2.4300000000000002</v>
      </c>
      <c r="H39" s="27">
        <v>2.52</v>
      </c>
      <c r="I39" s="28">
        <v>2.99</v>
      </c>
      <c r="X39">
        <f t="shared" si="20"/>
        <v>-3.0794165316045161</v>
      </c>
      <c r="AA39">
        <f t="shared" si="21"/>
        <v>5.3744493392070591</v>
      </c>
      <c r="AE39">
        <f t="shared" si="2"/>
        <v>-0.31999999999999984</v>
      </c>
      <c r="AH39">
        <f t="shared" si="22"/>
        <v>-21.951219512195188</v>
      </c>
      <c r="AK39">
        <f t="shared" si="23"/>
        <v>-41.552511415525139</v>
      </c>
    </row>
    <row r="40" spans="1:39" x14ac:dyDescent="0.3">
      <c r="A40" s="85" t="s">
        <v>24</v>
      </c>
      <c r="B40" s="27" t="s">
        <v>22</v>
      </c>
      <c r="C40" s="27" t="s">
        <v>15</v>
      </c>
      <c r="D40" s="27" t="str">
        <f t="shared" si="19"/>
        <v>Dic+PFOShigh</v>
      </c>
      <c r="E40" s="27" t="s">
        <v>34</v>
      </c>
      <c r="F40" s="27">
        <v>3.2</v>
      </c>
      <c r="G40" s="27">
        <v>2.14</v>
      </c>
      <c r="H40" s="27">
        <v>2.5099999999999998</v>
      </c>
      <c r="I40" s="28">
        <v>2.77</v>
      </c>
      <c r="X40">
        <f t="shared" si="20"/>
        <v>-10.210696920583453</v>
      </c>
      <c r="AA40">
        <f t="shared" si="21"/>
        <v>-2.3788546255506571</v>
      </c>
      <c r="AE40">
        <f t="shared" si="2"/>
        <v>-0.43000000000000016</v>
      </c>
      <c r="AH40">
        <f t="shared" si="22"/>
        <v>4.8780487804878074</v>
      </c>
      <c r="AK40">
        <f t="shared" si="23"/>
        <v>-21.46118721461184</v>
      </c>
    </row>
    <row r="41" spans="1:39" ht="15" thickBot="1" x14ac:dyDescent="0.35">
      <c r="A41" s="86" t="s">
        <v>24</v>
      </c>
      <c r="B41" s="87" t="s">
        <v>22</v>
      </c>
      <c r="C41" s="87" t="s">
        <v>15</v>
      </c>
      <c r="D41" s="87" t="str">
        <f t="shared" si="19"/>
        <v>Dic+PFOShigh</v>
      </c>
      <c r="E41" s="87" t="s">
        <v>35</v>
      </c>
      <c r="F41" s="87">
        <v>3.48</v>
      </c>
      <c r="G41" s="87">
        <v>2.58</v>
      </c>
      <c r="H41" s="87">
        <v>3.26</v>
      </c>
      <c r="I41" s="88">
        <v>3.29</v>
      </c>
      <c r="X41">
        <f t="shared" si="20"/>
        <v>6.6450567260940216</v>
      </c>
      <c r="AA41">
        <f t="shared" si="21"/>
        <v>15.947136563876658</v>
      </c>
      <c r="AE41">
        <f t="shared" si="2"/>
        <v>-0.18999999999999995</v>
      </c>
      <c r="AH41">
        <f t="shared" si="22"/>
        <v>-53.65853658536588</v>
      </c>
      <c r="AK41">
        <f t="shared" si="23"/>
        <v>-65.296803652968052</v>
      </c>
    </row>
    <row r="42" spans="1:39" x14ac:dyDescent="0.3">
      <c r="A42" s="89" t="s">
        <v>25</v>
      </c>
      <c r="B42" s="30" t="s">
        <v>21</v>
      </c>
      <c r="C42" s="30" t="s">
        <v>15</v>
      </c>
      <c r="D42" s="30" t="str">
        <f t="shared" si="19"/>
        <v>Dic+6ppdqlow</v>
      </c>
      <c r="E42" s="30" t="s">
        <v>32</v>
      </c>
      <c r="F42" s="30">
        <v>3.12</v>
      </c>
      <c r="G42" s="30">
        <v>1.8</v>
      </c>
      <c r="H42" s="30">
        <v>2.6</v>
      </c>
      <c r="I42" s="31">
        <v>3.94</v>
      </c>
      <c r="P42">
        <f>AVERAGE(F42:F45)</f>
        <v>3.3624999999999998</v>
      </c>
      <c r="Q42">
        <f t="shared" ref="Q42:S42" si="60">AVERAGE(G42:G45)</f>
        <v>1.9375</v>
      </c>
      <c r="R42">
        <f t="shared" si="60"/>
        <v>2.5024999999999999</v>
      </c>
      <c r="S42">
        <f t="shared" si="60"/>
        <v>3.7250000000000001</v>
      </c>
      <c r="T42">
        <f>_xlfn.STDEV.S(F42:F45)</f>
        <v>0.17173137938847011</v>
      </c>
      <c r="U42">
        <f t="shared" ref="U42:W42" si="61">_xlfn.STDEV.S(G42:G45)</f>
        <v>0.12392874296680871</v>
      </c>
      <c r="V42">
        <f t="shared" si="61"/>
        <v>0.15840349322747488</v>
      </c>
      <c r="W42">
        <f t="shared" si="61"/>
        <v>0.36134009833765568</v>
      </c>
      <c r="X42">
        <f t="shared" si="20"/>
        <v>27.714748784440861</v>
      </c>
      <c r="Y42">
        <f>AVERAGE(X42:X45)</f>
        <v>20.745542949756906</v>
      </c>
      <c r="Z42">
        <f>_xlfn.STDEV.S(X42:X45)</f>
        <v>11.712807077395649</v>
      </c>
      <c r="AA42">
        <f t="shared" si="21"/>
        <v>38.854625550660792</v>
      </c>
      <c r="AB42">
        <f>AVERAGE(AA42:AA45)</f>
        <v>31.277533039647579</v>
      </c>
      <c r="AC42">
        <f>_xlfn.STDEV.S(AA42:AA45)</f>
        <v>12.73445280485131</v>
      </c>
      <c r="AE42">
        <f t="shared" si="2"/>
        <v>0.81999999999999984</v>
      </c>
      <c r="AF42">
        <f t="shared" ref="AF42" si="62">AVERAGE(AE42:AE45)</f>
        <v>0.36249999999999993</v>
      </c>
      <c r="AG42">
        <f t="shared" ref="AG42" si="63">_xlfn.STDEV.S(AE42:AE45)</f>
        <v>0.4659309677051599</v>
      </c>
      <c r="AH42">
        <f t="shared" si="22"/>
        <v>-299.99999999999989</v>
      </c>
      <c r="AI42">
        <f t="shared" ref="AI42" si="64">AVERAGE(AH42:AH45)</f>
        <v>-188.41463414634143</v>
      </c>
      <c r="AJ42">
        <f t="shared" ref="AJ42" si="65">_xlfn.STDEV.S(AH42:AH45)</f>
        <v>113.64169944028281</v>
      </c>
      <c r="AK42">
        <f t="shared" si="23"/>
        <v>-249.77168949771684</v>
      </c>
      <c r="AL42">
        <f t="shared" ref="AL42" si="66">AVERAGE(AK42:AK45)</f>
        <v>-166.21004566210041</v>
      </c>
      <c r="AM42">
        <f t="shared" ref="AM42" si="67">_xlfn.STDEV.S(AK42:AK45)</f>
        <v>85.101546612814602</v>
      </c>
    </row>
    <row r="43" spans="1:39" x14ac:dyDescent="0.3">
      <c r="A43" s="89" t="s">
        <v>25</v>
      </c>
      <c r="B43" s="30" t="s">
        <v>21</v>
      </c>
      <c r="C43" s="30" t="s">
        <v>15</v>
      </c>
      <c r="D43" s="30" t="str">
        <f t="shared" si="19"/>
        <v>Dic+6ppdqlow</v>
      </c>
      <c r="E43" s="30" t="s">
        <v>33</v>
      </c>
      <c r="F43" s="30">
        <v>3.43</v>
      </c>
      <c r="G43" s="30">
        <v>1.94</v>
      </c>
      <c r="H43" s="30">
        <v>2.31</v>
      </c>
      <c r="I43" s="31">
        <v>3.23</v>
      </c>
      <c r="X43">
        <f t="shared" si="20"/>
        <v>4.7001620745543109</v>
      </c>
      <c r="AA43">
        <f t="shared" si="21"/>
        <v>13.832599118942735</v>
      </c>
      <c r="AE43">
        <f t="shared" si="2"/>
        <v>-0.20000000000000018</v>
      </c>
      <c r="AH43">
        <f t="shared" si="22"/>
        <v>-51.219512195121929</v>
      </c>
      <c r="AK43">
        <f t="shared" si="23"/>
        <v>-63.470319634703166</v>
      </c>
    </row>
    <row r="44" spans="1:39" x14ac:dyDescent="0.3">
      <c r="A44" s="89" t="s">
        <v>25</v>
      </c>
      <c r="B44" s="30" t="s">
        <v>21</v>
      </c>
      <c r="C44" s="30" t="s">
        <v>15</v>
      </c>
      <c r="D44" s="30" t="str">
        <f t="shared" si="19"/>
        <v>Dic+6ppdqlow</v>
      </c>
      <c r="E44" s="30" t="s">
        <v>34</v>
      </c>
      <c r="F44" s="30">
        <v>3.38</v>
      </c>
      <c r="G44" s="30">
        <v>1.91</v>
      </c>
      <c r="H44" s="30">
        <v>2.44</v>
      </c>
      <c r="I44" s="31">
        <v>4.04</v>
      </c>
      <c r="X44">
        <f>((I44-S$6)/S$6)*100</f>
        <v>30.956239870340379</v>
      </c>
      <c r="AA44">
        <f t="shared" si="21"/>
        <v>42.378854625550666</v>
      </c>
      <c r="AE44">
        <f t="shared" si="2"/>
        <v>0.66000000000000014</v>
      </c>
      <c r="AH44">
        <f t="shared" si="22"/>
        <v>-260.97560975609753</v>
      </c>
      <c r="AK44">
        <f t="shared" si="23"/>
        <v>-220.54794520547944</v>
      </c>
    </row>
    <row r="45" spans="1:39" ht="15" thickBot="1" x14ac:dyDescent="0.35">
      <c r="A45" s="90" t="s">
        <v>25</v>
      </c>
      <c r="B45" s="91" t="s">
        <v>21</v>
      </c>
      <c r="C45" s="91" t="s">
        <v>15</v>
      </c>
      <c r="D45" s="91" t="str">
        <f t="shared" si="19"/>
        <v>Dic+6ppdqlow</v>
      </c>
      <c r="E45" s="91" t="s">
        <v>35</v>
      </c>
      <c r="F45" s="91">
        <v>3.52</v>
      </c>
      <c r="G45" s="91">
        <v>2.1</v>
      </c>
      <c r="H45" s="91">
        <v>2.66</v>
      </c>
      <c r="I45" s="92">
        <v>3.69</v>
      </c>
      <c r="X45">
        <f t="shared" si="20"/>
        <v>19.611021069692075</v>
      </c>
      <c r="AA45">
        <f t="shared" si="21"/>
        <v>30.044052863436129</v>
      </c>
      <c r="AE45">
        <f t="shared" si="2"/>
        <v>0.16999999999999993</v>
      </c>
      <c r="AH45">
        <f t="shared" si="22"/>
        <v>-141.46341463414632</v>
      </c>
      <c r="AK45">
        <f t="shared" si="23"/>
        <v>-131.05022831050229</v>
      </c>
    </row>
    <row r="46" spans="1:39" x14ac:dyDescent="0.3">
      <c r="A46" s="93" t="s">
        <v>25</v>
      </c>
      <c r="B46" s="94" t="s">
        <v>22</v>
      </c>
      <c r="C46" s="94" t="s">
        <v>15</v>
      </c>
      <c r="D46" s="94" t="str">
        <f t="shared" si="19"/>
        <v>Dic+6ppdqhigh</v>
      </c>
      <c r="E46" s="94" t="s">
        <v>32</v>
      </c>
      <c r="F46" s="94">
        <v>3.69</v>
      </c>
      <c r="G46" s="94">
        <v>1.87</v>
      </c>
      <c r="H46" s="94">
        <v>2.33</v>
      </c>
      <c r="I46" s="95">
        <v>2.95</v>
      </c>
      <c r="P46">
        <f>AVERAGE(F46:F49)</f>
        <v>3.45</v>
      </c>
      <c r="Q46">
        <f t="shared" ref="Q46:S46" si="68">AVERAGE(G46:G49)</f>
        <v>1.84</v>
      </c>
      <c r="R46">
        <f t="shared" si="68"/>
        <v>2.5249999999999999</v>
      </c>
      <c r="S46">
        <f t="shared" si="68"/>
        <v>3.0100000000000002</v>
      </c>
      <c r="T46">
        <f>_xlfn.STDEV.S(F46:F49)</f>
        <v>0.18991226044325488</v>
      </c>
      <c r="U46">
        <f t="shared" ref="U46:W46" si="69">_xlfn.STDEV.S(G46:G49)</f>
        <v>0.1023067283548187</v>
      </c>
      <c r="V46">
        <f t="shared" si="69"/>
        <v>0.21142374511865977</v>
      </c>
      <c r="W46">
        <f t="shared" si="69"/>
        <v>0.18129166187849519</v>
      </c>
      <c r="X46">
        <f t="shared" si="20"/>
        <v>-4.376012965964323</v>
      </c>
      <c r="Y46">
        <f>AVERAGE(X46:X49)</f>
        <v>-2.4311183144246202</v>
      </c>
      <c r="Z46">
        <f>_xlfn.STDEV.S(X46:X49)</f>
        <v>5.8765530592705089</v>
      </c>
      <c r="AA46">
        <f t="shared" si="21"/>
        <v>3.9647577092511108</v>
      </c>
      <c r="AB46">
        <f>AVERAGE(AA46:AA49)</f>
        <v>6.0792951541850258</v>
      </c>
      <c r="AC46">
        <f>_xlfn.STDEV.S(AA46:AA49)</f>
        <v>6.3891334582729575</v>
      </c>
      <c r="AE46">
        <f t="shared" si="2"/>
        <v>-0.73999999999999977</v>
      </c>
      <c r="AF46">
        <f t="shared" ref="AF46" si="70">AVERAGE(AE46:AE49)</f>
        <v>-0.43999999999999995</v>
      </c>
      <c r="AG46">
        <f t="shared" ref="AG46" si="71">_xlfn.STDEV.S(AE46:AE49)</f>
        <v>0.34244220923634183</v>
      </c>
      <c r="AH46">
        <f t="shared" si="22"/>
        <v>80.487804878048664</v>
      </c>
      <c r="AI46">
        <f t="shared" ref="AI46" si="72">AVERAGE(AH46:AH49)</f>
        <v>7.3170731707316534</v>
      </c>
      <c r="AJ46">
        <f t="shared" ref="AJ46" si="73">_xlfn.STDEV.S(AH46:AH49)</f>
        <v>83.522490057644333</v>
      </c>
      <c r="AK46">
        <f t="shared" si="23"/>
        <v>35.159817351598136</v>
      </c>
      <c r="AL46">
        <f t="shared" ref="AL46" si="74">AVERAGE(AK46:AK49)</f>
        <v>-19.634703196347036</v>
      </c>
      <c r="AM46">
        <f t="shared" ref="AM46" si="75">_xlfn.STDEV.S(AK46:AK49)</f>
        <v>62.546522234948291</v>
      </c>
    </row>
    <row r="47" spans="1:39" x14ac:dyDescent="0.3">
      <c r="A47" s="93" t="s">
        <v>25</v>
      </c>
      <c r="B47" s="94" t="s">
        <v>22</v>
      </c>
      <c r="C47" s="94" t="s">
        <v>15</v>
      </c>
      <c r="D47" s="94" t="str">
        <f t="shared" si="19"/>
        <v>Dic+6ppdqhigh</v>
      </c>
      <c r="E47" s="94" t="s">
        <v>33</v>
      </c>
      <c r="F47" s="94">
        <v>3.36</v>
      </c>
      <c r="G47" s="94">
        <v>1.74</v>
      </c>
      <c r="H47" s="94">
        <v>2.36</v>
      </c>
      <c r="I47" s="95">
        <v>3</v>
      </c>
      <c r="X47">
        <f t="shared" si="20"/>
        <v>-2.7552674230145713</v>
      </c>
      <c r="AA47">
        <f t="shared" si="21"/>
        <v>5.7268722466960389</v>
      </c>
      <c r="AE47">
        <f t="shared" si="2"/>
        <v>-0.35999999999999988</v>
      </c>
      <c r="AH47">
        <f t="shared" si="22"/>
        <v>-12.195121951219573</v>
      </c>
      <c r="AK47">
        <f t="shared" si="23"/>
        <v>-34.246575342465775</v>
      </c>
    </row>
    <row r="48" spans="1:39" x14ac:dyDescent="0.3">
      <c r="A48" s="93" t="s">
        <v>25</v>
      </c>
      <c r="B48" s="94" t="s">
        <v>22</v>
      </c>
      <c r="C48" s="94" t="s">
        <v>15</v>
      </c>
      <c r="D48" s="94" t="str">
        <f t="shared" si="19"/>
        <v>Dic+6ppdqhigh</v>
      </c>
      <c r="E48" s="94" t="s">
        <v>34</v>
      </c>
      <c r="F48" s="94">
        <v>3.25</v>
      </c>
      <c r="G48" s="94">
        <v>1.78</v>
      </c>
      <c r="H48" s="94">
        <v>2.66</v>
      </c>
      <c r="I48" s="95">
        <v>3.26</v>
      </c>
      <c r="X48">
        <f t="shared" si="20"/>
        <v>5.6726094003241583</v>
      </c>
      <c r="AA48">
        <f t="shared" si="21"/>
        <v>14.889867841409687</v>
      </c>
      <c r="AE48">
        <f t="shared" si="2"/>
        <v>9.9999999999997868E-3</v>
      </c>
      <c r="AH48">
        <f t="shared" si="22"/>
        <v>-102.43902439024386</v>
      </c>
      <c r="AK48">
        <f t="shared" si="23"/>
        <v>-101.82648401826479</v>
      </c>
    </row>
    <row r="49" spans="1:39" ht="15" thickBot="1" x14ac:dyDescent="0.35">
      <c r="A49" s="96" t="s">
        <v>25</v>
      </c>
      <c r="B49" s="33" t="s">
        <v>22</v>
      </c>
      <c r="C49" s="33" t="s">
        <v>15</v>
      </c>
      <c r="D49" s="33" t="str">
        <f t="shared" si="19"/>
        <v>Dic+6ppdqhigh</v>
      </c>
      <c r="E49" s="33" t="s">
        <v>35</v>
      </c>
      <c r="F49" s="33">
        <v>3.5</v>
      </c>
      <c r="G49" s="33">
        <v>1.97</v>
      </c>
      <c r="H49" s="33">
        <v>2.75</v>
      </c>
      <c r="I49" s="34">
        <v>2.83</v>
      </c>
      <c r="X49">
        <f t="shared" si="20"/>
        <v>-8.2658022690437445</v>
      </c>
      <c r="AA49">
        <f t="shared" si="21"/>
        <v>-0.26431718061673448</v>
      </c>
      <c r="AE49">
        <f t="shared" si="2"/>
        <v>-0.66999999999999993</v>
      </c>
      <c r="AH49">
        <f t="shared" si="22"/>
        <v>63.414634146341385</v>
      </c>
      <c r="AK49">
        <f t="shared" si="23"/>
        <v>22.374429223744283</v>
      </c>
    </row>
    <row r="50" spans="1:39" x14ac:dyDescent="0.3">
      <c r="A50" s="97" t="s">
        <v>20</v>
      </c>
      <c r="B50" s="98" t="s">
        <v>21</v>
      </c>
      <c r="C50" s="98" t="s">
        <v>19</v>
      </c>
      <c r="D50" s="98" t="str">
        <f>A50&amp;B50&amp;C50</f>
        <v>Diclownutrients</v>
      </c>
      <c r="E50" s="98" t="s">
        <v>32</v>
      </c>
      <c r="F50" s="98">
        <v>3.36</v>
      </c>
      <c r="G50" s="98">
        <v>1.8</v>
      </c>
      <c r="H50" s="98">
        <v>3.2</v>
      </c>
      <c r="I50" s="99">
        <v>7.58</v>
      </c>
      <c r="P50">
        <f>AVERAGE(F50:F53)</f>
        <v>3.32</v>
      </c>
      <c r="Q50">
        <f t="shared" ref="Q50:S50" si="76">AVERAGE(G50:G53)</f>
        <v>1.9649999999999999</v>
      </c>
      <c r="R50">
        <f t="shared" si="76"/>
        <v>3.9699999999999998</v>
      </c>
      <c r="S50">
        <f t="shared" si="76"/>
        <v>7.7975000000000003</v>
      </c>
      <c r="T50">
        <f>_xlfn.STDEV.S(F50:F53)</f>
        <v>0.10832051206181267</v>
      </c>
      <c r="U50">
        <f t="shared" ref="U50:W50" si="77">_xlfn.STDEV.S(G50:G53)</f>
        <v>0.11561430130683079</v>
      </c>
      <c r="V50">
        <f t="shared" si="77"/>
        <v>0.53429080720771271</v>
      </c>
      <c r="W50">
        <f t="shared" si="77"/>
        <v>0.31689903754981696</v>
      </c>
      <c r="X50">
        <f>((I50-$S$14)/$S$14)*100</f>
        <v>13.092129802312577</v>
      </c>
      <c r="Y50">
        <f>AVERAGE(X50:X53)</f>
        <v>16.337187616560993</v>
      </c>
      <c r="Z50">
        <f>_xlfn.STDEV.S(X50:X53)</f>
        <v>4.7280721753049875</v>
      </c>
      <c r="AA50">
        <f>((I50-$S$10)/$S$10)*100</f>
        <v>19.558359621451089</v>
      </c>
      <c r="AB50">
        <f>AVERAGE(AA50:AA53)</f>
        <v>22.988958990536268</v>
      </c>
      <c r="AC50">
        <f>_xlfn.STDEV.S(AA50:AA53)</f>
        <v>4.9984075323314805</v>
      </c>
      <c r="AE50">
        <f t="shared" si="2"/>
        <v>4.2200000000000006</v>
      </c>
      <c r="AF50">
        <f t="shared" ref="AF50" si="78">AVERAGE(AE50:AE53)</f>
        <v>4.4775</v>
      </c>
      <c r="AG50">
        <f t="shared" ref="AG50" si="79">_xlfn.STDEV.S(AE50:AE53)</f>
        <v>0.25329495323305073</v>
      </c>
      <c r="AH50">
        <f>((AE50-AF14)/$AF$14)*100</f>
        <v>20.916905444126087</v>
      </c>
      <c r="AI50">
        <f t="shared" ref="AI50" si="80">AVERAGE(AH50:AH53)</f>
        <v>103.29512893982807</v>
      </c>
      <c r="AJ50">
        <f t="shared" ref="AJ50" si="81">_xlfn.STDEV.S(AH50:AH53)</f>
        <v>55.177497989952045</v>
      </c>
      <c r="AK50">
        <f>((AE50-$AF$10)/$AF$10)*100</f>
        <v>41.492036881810584</v>
      </c>
      <c r="AL50">
        <f t="shared" ref="AL50" si="82">AVERAGE(AK50:AK53)</f>
        <v>50.125733445096394</v>
      </c>
      <c r="AM50">
        <f t="shared" ref="AM50" si="83">_xlfn.STDEV.S(AK50:AK53)</f>
        <v>8.4927058921392025</v>
      </c>
    </row>
    <row r="51" spans="1:39" x14ac:dyDescent="0.3">
      <c r="A51" s="97" t="s">
        <v>20</v>
      </c>
      <c r="B51" s="98" t="s">
        <v>21</v>
      </c>
      <c r="C51" s="98" t="s">
        <v>19</v>
      </c>
      <c r="D51" s="98" t="str">
        <f t="shared" ref="D51:D81" si="84">A51&amp;B51&amp;C51</f>
        <v>Diclownutrients</v>
      </c>
      <c r="E51" s="98" t="s">
        <v>33</v>
      </c>
      <c r="F51" s="98">
        <v>3.4</v>
      </c>
      <c r="G51" s="98">
        <v>2.0499999999999998</v>
      </c>
      <c r="H51" s="98">
        <v>4.0599999999999996</v>
      </c>
      <c r="I51" s="99">
        <v>8.2100000000000009</v>
      </c>
      <c r="X51">
        <f t="shared" ref="X51:X81" si="85">((I51-$S$14)/$S$14)*100</f>
        <v>22.491607609101099</v>
      </c>
      <c r="AA51">
        <f t="shared" ref="AA51:AA81" si="86">((I51-$S$10)/$S$10)*100</f>
        <v>29.495268138801261</v>
      </c>
      <c r="AE51">
        <f t="shared" si="2"/>
        <v>4.8100000000000005</v>
      </c>
      <c r="AH51">
        <f t="shared" ref="AH51:AH81" si="87">((AE51-AF15)/$AF$14)*100</f>
        <v>137.82234957020057</v>
      </c>
      <c r="AK51">
        <f t="shared" ref="AK51:AK81" si="88">((AE51-$AF$10)/$AF$10)*100</f>
        <v>61.274098910310158</v>
      </c>
    </row>
    <row r="52" spans="1:39" x14ac:dyDescent="0.3">
      <c r="A52" s="97" t="s">
        <v>20</v>
      </c>
      <c r="B52" s="98" t="s">
        <v>21</v>
      </c>
      <c r="C52" s="98" t="s">
        <v>19</v>
      </c>
      <c r="D52" s="98" t="str">
        <f t="shared" si="84"/>
        <v>Diclownutrients</v>
      </c>
      <c r="E52" s="98" t="s">
        <v>34</v>
      </c>
      <c r="F52" s="98">
        <v>3.36</v>
      </c>
      <c r="G52" s="98">
        <v>1.97</v>
      </c>
      <c r="H52" s="98">
        <v>4.42</v>
      </c>
      <c r="I52" s="99">
        <v>7.88</v>
      </c>
      <c r="X52">
        <f t="shared" si="85"/>
        <v>17.568071615069009</v>
      </c>
      <c r="AA52">
        <f t="shared" si="86"/>
        <v>24.290220820189258</v>
      </c>
      <c r="AE52">
        <f t="shared" si="2"/>
        <v>4.5199999999999996</v>
      </c>
      <c r="AH52">
        <f t="shared" si="87"/>
        <v>129.51289398280801</v>
      </c>
      <c r="AK52">
        <f t="shared" si="88"/>
        <v>51.550712489522198</v>
      </c>
    </row>
    <row r="53" spans="1:39" ht="15" thickBot="1" x14ac:dyDescent="0.35">
      <c r="A53" s="100" t="s">
        <v>20</v>
      </c>
      <c r="B53" s="101" t="s">
        <v>21</v>
      </c>
      <c r="C53" s="101" t="s">
        <v>19</v>
      </c>
      <c r="D53" s="101" t="str">
        <f t="shared" si="84"/>
        <v>Diclownutrients</v>
      </c>
      <c r="E53" s="101" t="s">
        <v>35</v>
      </c>
      <c r="F53" s="101">
        <v>3.16</v>
      </c>
      <c r="G53" s="101">
        <v>2.04</v>
      </c>
      <c r="H53" s="101">
        <v>4.2</v>
      </c>
      <c r="I53" s="102">
        <v>7.52</v>
      </c>
      <c r="X53">
        <f t="shared" si="85"/>
        <v>12.196941439761282</v>
      </c>
      <c r="AA53">
        <f t="shared" si="86"/>
        <v>18.61198738170345</v>
      </c>
      <c r="AE53">
        <f t="shared" si="2"/>
        <v>4.3599999999999994</v>
      </c>
      <c r="AH53">
        <f t="shared" si="87"/>
        <v>124.92836676217762</v>
      </c>
      <c r="AK53">
        <f t="shared" si="88"/>
        <v>46.186085498742649</v>
      </c>
    </row>
    <row r="54" spans="1:39" x14ac:dyDescent="0.3">
      <c r="A54" s="103" t="s">
        <v>20</v>
      </c>
      <c r="B54" s="39" t="s">
        <v>22</v>
      </c>
      <c r="C54" s="39" t="s">
        <v>19</v>
      </c>
      <c r="D54" s="39" t="str">
        <f t="shared" si="84"/>
        <v>Dichighnutrients</v>
      </c>
      <c r="E54" s="39" t="s">
        <v>32</v>
      </c>
      <c r="F54" s="39">
        <v>3.36</v>
      </c>
      <c r="G54" s="39">
        <v>2.84</v>
      </c>
      <c r="H54" s="39">
        <v>3.79</v>
      </c>
      <c r="I54" s="40">
        <v>7.03</v>
      </c>
      <c r="P54">
        <f>AVERAGE(F54:F57)</f>
        <v>3.2399999999999998</v>
      </c>
      <c r="Q54">
        <f t="shared" ref="Q54:S54" si="89">AVERAGE(G54:G57)</f>
        <v>2.4699999999999998</v>
      </c>
      <c r="R54">
        <f t="shared" si="89"/>
        <v>3.59</v>
      </c>
      <c r="S54">
        <f t="shared" si="89"/>
        <v>7.1124999999999998</v>
      </c>
      <c r="T54">
        <f>_xlfn.STDEV.S(F54:F57)</f>
        <v>0.10099504938362076</v>
      </c>
      <c r="U54">
        <f t="shared" ref="U54:W54" si="90">_xlfn.STDEV.S(G54:G57)</f>
        <v>0.28925190866555994</v>
      </c>
      <c r="V54">
        <f t="shared" si="90"/>
        <v>0.16329931618554516</v>
      </c>
      <c r="W54">
        <f t="shared" si="90"/>
        <v>0.40235763527820206</v>
      </c>
      <c r="X54">
        <f t="shared" si="85"/>
        <v>4.8862364789257828</v>
      </c>
      <c r="Y54">
        <f>AVERAGE(X54:X57)</f>
        <v>6.1171204774337955</v>
      </c>
      <c r="Z54">
        <f>_xlfn.STDEV.S(X54:X57)</f>
        <v>6.0030978780783606</v>
      </c>
      <c r="AA54">
        <f t="shared" si="86"/>
        <v>10.883280757097783</v>
      </c>
      <c r="AB54">
        <f>AVERAGE(AA54:AA57)</f>
        <v>12.184542586750773</v>
      </c>
      <c r="AC54">
        <f>_xlfn.STDEV.S(AA54:AA57)</f>
        <v>6.3463349412965622</v>
      </c>
      <c r="AE54">
        <f t="shared" si="2"/>
        <v>3.6700000000000004</v>
      </c>
      <c r="AF54">
        <f t="shared" ref="AF54" si="91">AVERAGE(AE54:AE57)</f>
        <v>3.8724999999999996</v>
      </c>
      <c r="AG54">
        <f t="shared" ref="AG54" si="92">_xlfn.STDEV.S(AE54:AE57)</f>
        <v>0.36700363304287137</v>
      </c>
      <c r="AH54">
        <f t="shared" si="87"/>
        <v>127.2922636103152</v>
      </c>
      <c r="AI54">
        <f t="shared" ref="AI54" si="93">AVERAGE(AH54:AH57)</f>
        <v>116.49355300859598</v>
      </c>
      <c r="AJ54">
        <f t="shared" ref="AJ54" si="94">_xlfn.STDEV.S(AH54:AH57)</f>
        <v>12.142819872450556</v>
      </c>
      <c r="AK54">
        <f t="shared" si="88"/>
        <v>23.051131601005885</v>
      </c>
      <c r="AL54">
        <f t="shared" ref="AL54" si="95">AVERAGE(AK54:AK57)</f>
        <v>29.840737636211234</v>
      </c>
      <c r="AM54">
        <f t="shared" ref="AM54" si="96">_xlfn.STDEV.S(AK54:AK57)</f>
        <v>12.305234972099628</v>
      </c>
    </row>
    <row r="55" spans="1:39" x14ac:dyDescent="0.3">
      <c r="A55" s="103" t="s">
        <v>20</v>
      </c>
      <c r="B55" s="39" t="s">
        <v>22</v>
      </c>
      <c r="C55" s="39" t="s">
        <v>19</v>
      </c>
      <c r="D55" s="39" t="str">
        <f t="shared" si="84"/>
        <v>Dichighnutrients</v>
      </c>
      <c r="E55" s="39" t="s">
        <v>33</v>
      </c>
      <c r="F55" s="39">
        <v>3.19</v>
      </c>
      <c r="G55" s="39">
        <v>2.5299999999999998</v>
      </c>
      <c r="H55" s="39">
        <v>3.59</v>
      </c>
      <c r="I55" s="40">
        <v>7.27</v>
      </c>
      <c r="X55">
        <f t="shared" si="85"/>
        <v>8.4669899291309214</v>
      </c>
      <c r="AA55">
        <f t="shared" si="86"/>
        <v>14.66876971608831</v>
      </c>
      <c r="AE55">
        <f t="shared" si="2"/>
        <v>4.08</v>
      </c>
      <c r="AH55">
        <f t="shared" si="87"/>
        <v>116.90544412607449</v>
      </c>
      <c r="AK55">
        <f t="shared" si="88"/>
        <v>36.797988264878462</v>
      </c>
    </row>
    <row r="56" spans="1:39" x14ac:dyDescent="0.3">
      <c r="A56" s="103" t="s">
        <v>20</v>
      </c>
      <c r="B56" s="39" t="s">
        <v>22</v>
      </c>
      <c r="C56" s="39" t="s">
        <v>19</v>
      </c>
      <c r="D56" s="39" t="str">
        <f t="shared" si="84"/>
        <v>Dichighnutrients</v>
      </c>
      <c r="E56" s="39" t="s">
        <v>34</v>
      </c>
      <c r="F56" s="39">
        <v>3.13</v>
      </c>
      <c r="G56" s="39">
        <v>2.35</v>
      </c>
      <c r="H56" s="39">
        <v>3.59</v>
      </c>
      <c r="I56" s="40">
        <v>6.6</v>
      </c>
      <c r="X56">
        <f t="shared" si="85"/>
        <v>-1.5292801193584489</v>
      </c>
      <c r="AA56">
        <f>((I56-$S$10)/$S$10)*100</f>
        <v>4.1009463722397301</v>
      </c>
      <c r="AE56">
        <f t="shared" si="2"/>
        <v>3.4699999999999998</v>
      </c>
      <c r="AH56">
        <f t="shared" si="87"/>
        <v>99.426934097421196</v>
      </c>
      <c r="AK56">
        <f t="shared" si="88"/>
        <v>16.34534786253143</v>
      </c>
    </row>
    <row r="57" spans="1:39" ht="15" thickBot="1" x14ac:dyDescent="0.35">
      <c r="A57" s="104" t="s">
        <v>20</v>
      </c>
      <c r="B57" s="105" t="s">
        <v>22</v>
      </c>
      <c r="C57" s="105" t="s">
        <v>19</v>
      </c>
      <c r="D57" s="105" t="str">
        <f t="shared" si="84"/>
        <v>Dichighnutrients</v>
      </c>
      <c r="E57" s="105" t="s">
        <v>35</v>
      </c>
      <c r="F57" s="105">
        <v>3.28</v>
      </c>
      <c r="G57" s="105">
        <v>2.16</v>
      </c>
      <c r="H57" s="105">
        <v>3.39</v>
      </c>
      <c r="I57" s="106">
        <v>7.55</v>
      </c>
      <c r="X57">
        <f t="shared" si="85"/>
        <v>12.644535621036928</v>
      </c>
      <c r="AA57">
        <f t="shared" si="86"/>
        <v>19.08517350157727</v>
      </c>
      <c r="AE57">
        <f t="shared" si="2"/>
        <v>4.2699999999999996</v>
      </c>
      <c r="AH57">
        <f t="shared" si="87"/>
        <v>122.34957020057304</v>
      </c>
      <c r="AK57">
        <f t="shared" si="88"/>
        <v>43.168482816429162</v>
      </c>
    </row>
    <row r="58" spans="1:39" x14ac:dyDescent="0.3">
      <c r="A58" s="107" t="s">
        <v>23</v>
      </c>
      <c r="B58" s="42" t="s">
        <v>21</v>
      </c>
      <c r="C58" s="42" t="s">
        <v>19</v>
      </c>
      <c r="D58" s="42" t="str">
        <f t="shared" si="84"/>
        <v>Dic+Carblownutrients</v>
      </c>
      <c r="E58" s="42" t="s">
        <v>32</v>
      </c>
      <c r="F58" s="42">
        <v>3.25</v>
      </c>
      <c r="G58" s="42">
        <v>2.89</v>
      </c>
      <c r="H58" s="42">
        <v>3.86</v>
      </c>
      <c r="I58" s="43">
        <v>6.7</v>
      </c>
      <c r="P58">
        <f>AVERAGE(F58:F61)</f>
        <v>3.3624999999999998</v>
      </c>
      <c r="Q58">
        <f t="shared" ref="Q58:S58" si="97">AVERAGE(G58:G61)</f>
        <v>2.5100000000000002</v>
      </c>
      <c r="R58">
        <f t="shared" si="97"/>
        <v>3.4575</v>
      </c>
      <c r="S58">
        <f t="shared" si="97"/>
        <v>6.5200000000000005</v>
      </c>
      <c r="T58">
        <f>_xlfn.STDEV.S(F58:F61)</f>
        <v>8.9953691790090981E-2</v>
      </c>
      <c r="U58">
        <f t="shared" ref="U58:W58" si="98">_xlfn.STDEV.S(G58:G61)</f>
        <v>0.33256578296631484</v>
      </c>
      <c r="V58">
        <f t="shared" si="98"/>
        <v>0.34490336810958133</v>
      </c>
      <c r="W58">
        <f t="shared" si="98"/>
        <v>0.62551312269741133</v>
      </c>
      <c r="X58">
        <f>((I58-$S$14)/$S$14)*100</f>
        <v>-3.7299515106296199E-2</v>
      </c>
      <c r="Y58">
        <f>AVERAGE(X58:X61)</f>
        <v>-2.7228646027601551</v>
      </c>
      <c r="Z58">
        <f>_xlfn.STDEV.S(X58:X61)</f>
        <v>9.3325344676972968</v>
      </c>
      <c r="AA58">
        <f t="shared" si="86"/>
        <v>5.6782334384857949</v>
      </c>
      <c r="AB58">
        <f>AVERAGE(AA58:AA61)</f>
        <v>2.8391167192428934</v>
      </c>
      <c r="AC58">
        <f>_xlfn.STDEV.S(AA58:AA61)</f>
        <v>9.8661375819780961</v>
      </c>
      <c r="AE58">
        <f t="shared" si="2"/>
        <v>3.45</v>
      </c>
      <c r="AF58">
        <f t="shared" ref="AF58" si="99">AVERAGE(AE58:AE61)</f>
        <v>3.1575000000000002</v>
      </c>
      <c r="AG58">
        <f t="shared" ref="AG58" si="100">_xlfn.STDEV.S(AE58:AE61)</f>
        <v>0.6372532202089437</v>
      </c>
      <c r="AH58">
        <f t="shared" si="87"/>
        <v>128.29512893982806</v>
      </c>
      <c r="AI58">
        <f t="shared" ref="AI58" si="101">AVERAGE(AH58:AH61)</f>
        <v>97.833094555873927</v>
      </c>
      <c r="AJ58">
        <f t="shared" ref="AJ58" si="102">_xlfn.STDEV.S(AH58:AH61)</f>
        <v>26.732053709301908</v>
      </c>
      <c r="AK58">
        <f t="shared" si="88"/>
        <v>15.674769488683998</v>
      </c>
      <c r="AL58">
        <f t="shared" ref="AL58" si="103">AVERAGE(AK58:AK61)</f>
        <v>5.8675607711651381</v>
      </c>
      <c r="AM58">
        <f t="shared" ref="AM58" si="104">_xlfn.STDEV.S(AK58:AK61)</f>
        <v>21.366411406837965</v>
      </c>
    </row>
    <row r="59" spans="1:39" x14ac:dyDescent="0.3">
      <c r="A59" s="107" t="s">
        <v>23</v>
      </c>
      <c r="B59" s="42" t="s">
        <v>21</v>
      </c>
      <c r="C59" s="42" t="s">
        <v>19</v>
      </c>
      <c r="D59" s="42" t="str">
        <f t="shared" si="84"/>
        <v>Dic+Carblownutrients</v>
      </c>
      <c r="E59" s="42" t="s">
        <v>33</v>
      </c>
      <c r="F59" s="42">
        <v>3.37</v>
      </c>
      <c r="G59" s="42">
        <v>2.5099999999999998</v>
      </c>
      <c r="H59" s="42">
        <v>3.05</v>
      </c>
      <c r="I59" s="43">
        <v>5.62</v>
      </c>
      <c r="X59">
        <f t="shared" si="85"/>
        <v>-16.15069004102946</v>
      </c>
      <c r="AA59">
        <f t="shared" si="86"/>
        <v>-11.356466876971618</v>
      </c>
      <c r="AE59">
        <f t="shared" si="2"/>
        <v>2.25</v>
      </c>
      <c r="AH59">
        <f t="shared" si="87"/>
        <v>64.469914040114602</v>
      </c>
      <c r="AK59">
        <f t="shared" si="88"/>
        <v>-24.559932942162614</v>
      </c>
    </row>
    <row r="60" spans="1:39" x14ac:dyDescent="0.3">
      <c r="A60" s="107" t="s">
        <v>23</v>
      </c>
      <c r="B60" s="42" t="s">
        <v>21</v>
      </c>
      <c r="C60" s="42" t="s">
        <v>19</v>
      </c>
      <c r="D60" s="42" t="str">
        <f t="shared" si="84"/>
        <v>Dic+Carblownutrients</v>
      </c>
      <c r="E60" s="42" t="s">
        <v>34</v>
      </c>
      <c r="F60" s="42">
        <v>3.47</v>
      </c>
      <c r="G60" s="42">
        <v>2.56</v>
      </c>
      <c r="H60" s="42">
        <v>3.58</v>
      </c>
      <c r="I60" s="43">
        <v>6.69</v>
      </c>
      <c r="X60">
        <f t="shared" si="85"/>
        <v>-0.1864975755315075</v>
      </c>
      <c r="AA60">
        <f t="shared" si="86"/>
        <v>5.5205047318611919</v>
      </c>
      <c r="AE60">
        <f t="shared" si="2"/>
        <v>3.22</v>
      </c>
      <c r="AH60">
        <f t="shared" si="87"/>
        <v>92.263610315186256</v>
      </c>
      <c r="AK60">
        <f t="shared" si="88"/>
        <v>7.9631181894383989</v>
      </c>
    </row>
    <row r="61" spans="1:39" ht="15" thickBot="1" x14ac:dyDescent="0.35">
      <c r="A61" s="108" t="s">
        <v>23</v>
      </c>
      <c r="B61" s="109" t="s">
        <v>21</v>
      </c>
      <c r="C61" s="109" t="s">
        <v>19</v>
      </c>
      <c r="D61" s="109" t="str">
        <f t="shared" si="84"/>
        <v>Dic+Carblownutrients</v>
      </c>
      <c r="E61" s="109" t="s">
        <v>35</v>
      </c>
      <c r="F61" s="109">
        <v>3.36</v>
      </c>
      <c r="G61" s="109">
        <v>2.08</v>
      </c>
      <c r="H61" s="109">
        <v>3.34</v>
      </c>
      <c r="I61" s="110">
        <v>7.07</v>
      </c>
      <c r="X61">
        <f t="shared" si="85"/>
        <v>5.483028720626641</v>
      </c>
      <c r="AA61">
        <f t="shared" si="86"/>
        <v>11.514195583596205</v>
      </c>
      <c r="AE61">
        <f t="shared" si="2"/>
        <v>3.7100000000000004</v>
      </c>
      <c r="AH61">
        <f t="shared" si="87"/>
        <v>106.30372492836678</v>
      </c>
      <c r="AK61">
        <f>((AE61-$AF$10)/$AF$10)*100</f>
        <v>24.39228834870077</v>
      </c>
    </row>
    <row r="62" spans="1:39" x14ac:dyDescent="0.3">
      <c r="A62" s="111" t="s">
        <v>23</v>
      </c>
      <c r="B62" s="112" t="s">
        <v>22</v>
      </c>
      <c r="C62" s="112" t="s">
        <v>19</v>
      </c>
      <c r="D62" s="112" t="str">
        <f t="shared" si="84"/>
        <v>Dic+Carbhighnutrients</v>
      </c>
      <c r="E62" s="112" t="s">
        <v>32</v>
      </c>
      <c r="F62" s="112">
        <v>3.39</v>
      </c>
      <c r="G62" s="112">
        <v>2.4</v>
      </c>
      <c r="H62" s="112">
        <v>3.34</v>
      </c>
      <c r="I62" s="113">
        <v>5.37</v>
      </c>
      <c r="P62">
        <f>AVERAGE(F62:F65)</f>
        <v>3.4725000000000001</v>
      </c>
      <c r="Q62">
        <f t="shared" ref="Q62:S62" si="105">AVERAGE(G62:G65)</f>
        <v>2.4299999999999997</v>
      </c>
      <c r="R62">
        <f t="shared" si="105"/>
        <v>3.55</v>
      </c>
      <c r="S62">
        <f t="shared" si="105"/>
        <v>6.6425000000000001</v>
      </c>
      <c r="T62">
        <f>_xlfn.STDEV.S(F62:F65)</f>
        <v>0.27729346668586818</v>
      </c>
      <c r="U62">
        <f t="shared" ref="U62:W62" si="106">_xlfn.STDEV.S(G62:G65)</f>
        <v>8.831760866327848E-2</v>
      </c>
      <c r="V62">
        <f t="shared" si="106"/>
        <v>0.44996296143867898</v>
      </c>
      <c r="W62">
        <f t="shared" si="106"/>
        <v>1.1374642851536034</v>
      </c>
      <c r="X62">
        <f t="shared" si="85"/>
        <v>-19.880641551659821</v>
      </c>
      <c r="Y62">
        <f>AVERAGE(X62:X65)</f>
        <v>-0.89518836255127709</v>
      </c>
      <c r="Z62">
        <f>_xlfn.STDEV.S(X62:X65)</f>
        <v>16.970746514787088</v>
      </c>
      <c r="AA62">
        <f t="shared" si="86"/>
        <v>-15.299684542586759</v>
      </c>
      <c r="AB62">
        <f>AVERAGE(AA62:AA65)</f>
        <v>4.7712933753943139</v>
      </c>
      <c r="AC62">
        <f>_xlfn.STDEV.S(AA62:AA65)</f>
        <v>17.941077052895967</v>
      </c>
      <c r="AE62">
        <f t="shared" si="2"/>
        <v>1.98</v>
      </c>
      <c r="AF62">
        <f t="shared" ref="AF62" si="107">AVERAGE(AE62:AE65)</f>
        <v>3.1700000000000008</v>
      </c>
      <c r="AG62">
        <f t="shared" ref="AG62" si="108">_xlfn.STDEV.S(AE62:AE65)</f>
        <v>0.93041209507758693</v>
      </c>
      <c r="AH62">
        <f t="shared" si="87"/>
        <v>76.934097421203447</v>
      </c>
      <c r="AI62">
        <f t="shared" ref="AI62" si="109">AVERAGE(AH62:AH65)</f>
        <v>95.881088825214903</v>
      </c>
      <c r="AJ62">
        <f t="shared" ref="AJ62" si="110">_xlfn.STDEV.S(AH62:AH65)</f>
        <v>18.802826648849202</v>
      </c>
      <c r="AK62">
        <f t="shared" si="88"/>
        <v>-33.612740989103102</v>
      </c>
      <c r="AL62">
        <f t="shared" ref="AL62" si="111">AVERAGE(AK62:AK65)</f>
        <v>6.2866722548197949</v>
      </c>
      <c r="AM62">
        <f t="shared" ref="AM62" si="112">_xlfn.STDEV.S(AK62:AK65)</f>
        <v>31.195711486256108</v>
      </c>
    </row>
    <row r="63" spans="1:39" x14ac:dyDescent="0.3">
      <c r="A63" s="111" t="s">
        <v>23</v>
      </c>
      <c r="B63" s="112" t="s">
        <v>22</v>
      </c>
      <c r="C63" s="112" t="s">
        <v>19</v>
      </c>
      <c r="D63" s="112" t="str">
        <f t="shared" si="84"/>
        <v>Dic+Carbhighnutrients</v>
      </c>
      <c r="E63" s="112" t="s">
        <v>33</v>
      </c>
      <c r="F63" s="112">
        <v>3.26</v>
      </c>
      <c r="G63" s="112">
        <v>2.4500000000000002</v>
      </c>
      <c r="H63" s="112">
        <v>3.05</v>
      </c>
      <c r="I63" s="113">
        <v>6.42</v>
      </c>
      <c r="X63">
        <f t="shared" si="85"/>
        <v>-4.2148452070123055</v>
      </c>
      <c r="AA63">
        <f t="shared" si="86"/>
        <v>1.2618296529968325</v>
      </c>
      <c r="AE63">
        <f t="shared" si="2"/>
        <v>3.16</v>
      </c>
      <c r="AH63">
        <f t="shared" si="87"/>
        <v>90.544412607449857</v>
      </c>
      <c r="AK63">
        <f t="shared" si="88"/>
        <v>5.9513830678960673</v>
      </c>
    </row>
    <row r="64" spans="1:39" x14ac:dyDescent="0.3">
      <c r="A64" s="111" t="s">
        <v>23</v>
      </c>
      <c r="B64" s="112" t="s">
        <v>22</v>
      </c>
      <c r="C64" s="112" t="s">
        <v>19</v>
      </c>
      <c r="D64" s="112" t="str">
        <f t="shared" si="84"/>
        <v>Dic+Carbhighnutrients</v>
      </c>
      <c r="E64" s="112" t="s">
        <v>34</v>
      </c>
      <c r="F64" s="112">
        <v>3.36</v>
      </c>
      <c r="G64" s="112">
        <v>2.54</v>
      </c>
      <c r="H64" s="112">
        <v>3.73</v>
      </c>
      <c r="I64" s="113">
        <v>6.65</v>
      </c>
      <c r="X64">
        <f t="shared" si="85"/>
        <v>-0.78328981723236601</v>
      </c>
      <c r="AA64">
        <f t="shared" si="86"/>
        <v>4.8895899053627696</v>
      </c>
      <c r="AE64">
        <f t="shared" si="2"/>
        <v>3.2900000000000005</v>
      </c>
      <c r="AH64">
        <f t="shared" si="87"/>
        <v>94.269340974212042</v>
      </c>
      <c r="AK64">
        <f t="shared" si="88"/>
        <v>10.31014249790446</v>
      </c>
    </row>
    <row r="65" spans="1:39" ht="15" thickBot="1" x14ac:dyDescent="0.35">
      <c r="A65" s="114" t="s">
        <v>23</v>
      </c>
      <c r="B65" s="115" t="s">
        <v>22</v>
      </c>
      <c r="C65" s="115" t="s">
        <v>19</v>
      </c>
      <c r="D65" s="115" t="str">
        <f t="shared" si="84"/>
        <v>Dic+Carbhighnutrients</v>
      </c>
      <c r="E65" s="115" t="s">
        <v>35</v>
      </c>
      <c r="F65" s="115">
        <v>3.88</v>
      </c>
      <c r="G65" s="115">
        <v>2.33</v>
      </c>
      <c r="H65" s="115">
        <v>4.08</v>
      </c>
      <c r="I65" s="116">
        <v>8.1300000000000008</v>
      </c>
      <c r="X65">
        <f t="shared" si="85"/>
        <v>21.298023125699384</v>
      </c>
      <c r="AA65">
        <f t="shared" si="86"/>
        <v>28.233438485804413</v>
      </c>
      <c r="AE65">
        <f t="shared" si="2"/>
        <v>4.2500000000000009</v>
      </c>
      <c r="AH65">
        <f t="shared" si="87"/>
        <v>121.77650429799429</v>
      </c>
      <c r="AK65">
        <f t="shared" si="88"/>
        <v>42.497904442581756</v>
      </c>
    </row>
    <row r="66" spans="1:39" x14ac:dyDescent="0.3">
      <c r="A66" s="117" t="s">
        <v>24</v>
      </c>
      <c r="B66" s="48" t="s">
        <v>21</v>
      </c>
      <c r="C66" s="48" t="s">
        <v>19</v>
      </c>
      <c r="D66" s="48" t="str">
        <f t="shared" si="84"/>
        <v>Dic+PFOSlownutrients</v>
      </c>
      <c r="E66" s="48" t="s">
        <v>32</v>
      </c>
      <c r="F66" s="48">
        <v>3.25</v>
      </c>
      <c r="G66" s="48">
        <v>1.7</v>
      </c>
      <c r="H66" s="48">
        <v>3.69</v>
      </c>
      <c r="I66" s="49">
        <v>5.12</v>
      </c>
      <c r="P66">
        <f>AVERAGE(F66:F69)</f>
        <v>3.335</v>
      </c>
      <c r="Q66">
        <f t="shared" ref="Q66:S66" si="113">AVERAGE(G66:G69)</f>
        <v>1.91</v>
      </c>
      <c r="R66">
        <f t="shared" si="113"/>
        <v>3.855</v>
      </c>
      <c r="S66">
        <f t="shared" si="113"/>
        <v>5.1375000000000002</v>
      </c>
      <c r="T66">
        <f>_xlfn.STDEV.S(F66:F69)</f>
        <v>0.34588051886935361</v>
      </c>
      <c r="U66">
        <f t="shared" ref="U66:W66" si="114">_xlfn.STDEV.S(G66:G69)</f>
        <v>0.1892088792842451</v>
      </c>
      <c r="V66">
        <f t="shared" si="114"/>
        <v>0.1859211302317913</v>
      </c>
      <c r="W66">
        <f t="shared" si="114"/>
        <v>0.27170756338387059</v>
      </c>
      <c r="X66">
        <f t="shared" si="85"/>
        <v>-23.610593062290185</v>
      </c>
      <c r="Y66">
        <f>AVERAGE(X66:X69)</f>
        <v>-23.34949645654606</v>
      </c>
      <c r="Z66">
        <f>_xlfn.STDEV.S(X66:X69)</f>
        <v>4.0538241459734436</v>
      </c>
      <c r="AA66">
        <f t="shared" si="86"/>
        <v>-19.242902208201901</v>
      </c>
      <c r="AB66">
        <f>AVERAGE(AA66:AA69)</f>
        <v>-18.966876971608841</v>
      </c>
      <c r="AC66">
        <f>_xlfn.STDEV.S(AA66:AA69)</f>
        <v>4.2856082552660837</v>
      </c>
      <c r="AE66">
        <f t="shared" si="2"/>
        <v>1.87</v>
      </c>
      <c r="AF66">
        <f t="shared" ref="AF66" si="115">AVERAGE(AE66:AE69)</f>
        <v>1.8025000000000002</v>
      </c>
      <c r="AG66">
        <f t="shared" ref="AG66" si="116">_xlfn.STDEV.S(AE66:AE69)</f>
        <v>0.4798176737053359</v>
      </c>
      <c r="AH66">
        <f t="shared" si="87"/>
        <v>65.329512893982809</v>
      </c>
      <c r="AI66">
        <f t="shared" ref="AI66" si="117">AVERAGE(AH66:AH69)</f>
        <v>54.584527220630378</v>
      </c>
      <c r="AJ66">
        <f t="shared" ref="AJ66" si="118">_xlfn.STDEV.S(AH66:AH69)</f>
        <v>15.448883171012682</v>
      </c>
      <c r="AK66">
        <f t="shared" si="88"/>
        <v>-37.300922045264038</v>
      </c>
      <c r="AL66">
        <f t="shared" ref="AL66" si="119">AVERAGE(AK66:AK69)</f>
        <v>-39.564124056999155</v>
      </c>
      <c r="AM66">
        <f t="shared" ref="AM66" si="120">_xlfn.STDEV.S(AK66:AK69)</f>
        <v>16.087767768829355</v>
      </c>
    </row>
    <row r="67" spans="1:39" x14ac:dyDescent="0.3">
      <c r="A67" s="117" t="s">
        <v>24</v>
      </c>
      <c r="B67" s="48" t="s">
        <v>21</v>
      </c>
      <c r="C67" s="48" t="s">
        <v>19</v>
      </c>
      <c r="D67" s="48" t="str">
        <f t="shared" si="84"/>
        <v>Dic+PFOSlownutrients</v>
      </c>
      <c r="E67" s="48" t="s">
        <v>33</v>
      </c>
      <c r="F67" s="48">
        <v>3.27</v>
      </c>
      <c r="G67" s="48">
        <v>1.89</v>
      </c>
      <c r="H67" s="48">
        <v>3.78</v>
      </c>
      <c r="I67" s="49">
        <v>4.79</v>
      </c>
      <c r="X67">
        <f t="shared" si="85"/>
        <v>-28.534129056322264</v>
      </c>
      <c r="AA67">
        <f t="shared" si="86"/>
        <v>-24.44794952681389</v>
      </c>
      <c r="AE67">
        <f t="shared" ref="AE67:AE81" si="121">I67-F67</f>
        <v>1.52</v>
      </c>
      <c r="AH67">
        <f t="shared" si="87"/>
        <v>43.553008595988537</v>
      </c>
      <c r="AK67">
        <f t="shared" si="88"/>
        <v>-49.0360435875943</v>
      </c>
    </row>
    <row r="68" spans="1:39" x14ac:dyDescent="0.3">
      <c r="A68" s="117" t="s">
        <v>24</v>
      </c>
      <c r="B68" s="48" t="s">
        <v>21</v>
      </c>
      <c r="C68" s="48" t="s">
        <v>19</v>
      </c>
      <c r="D68" s="48" t="str">
        <f t="shared" si="84"/>
        <v>Dic+PFOSlownutrients</v>
      </c>
      <c r="E68" s="48" t="s">
        <v>34</v>
      </c>
      <c r="F68" s="48">
        <v>3</v>
      </c>
      <c r="G68" s="48">
        <v>2.16</v>
      </c>
      <c r="H68" s="48">
        <v>4.12</v>
      </c>
      <c r="I68" s="49">
        <v>5.45</v>
      </c>
      <c r="X68">
        <f t="shared" si="85"/>
        <v>-18.687057068258106</v>
      </c>
      <c r="AA68">
        <f t="shared" si="86"/>
        <v>-14.037854889589912</v>
      </c>
      <c r="AE68">
        <f t="shared" si="121"/>
        <v>2.4500000000000002</v>
      </c>
      <c r="AH68">
        <f t="shared" si="87"/>
        <v>70.200573065902589</v>
      </c>
      <c r="AK68">
        <f t="shared" si="88"/>
        <v>-17.854149203688173</v>
      </c>
    </row>
    <row r="69" spans="1:39" ht="15" thickBot="1" x14ac:dyDescent="0.35">
      <c r="A69" s="118" t="s">
        <v>24</v>
      </c>
      <c r="B69" s="119" t="s">
        <v>21</v>
      </c>
      <c r="C69" s="119" t="s">
        <v>19</v>
      </c>
      <c r="D69" s="119" t="str">
        <f t="shared" si="84"/>
        <v>Dic+PFOSlownutrients</v>
      </c>
      <c r="E69" s="119" t="s">
        <v>35</v>
      </c>
      <c r="F69" s="119">
        <v>3.82</v>
      </c>
      <c r="G69" s="119">
        <v>1.89</v>
      </c>
      <c r="H69" s="119">
        <v>3.83</v>
      </c>
      <c r="I69" s="120">
        <v>5.19</v>
      </c>
      <c r="X69">
        <f t="shared" si="85"/>
        <v>-22.56620663931368</v>
      </c>
      <c r="AA69">
        <f t="shared" si="86"/>
        <v>-18.138801261829656</v>
      </c>
      <c r="AE69">
        <f t="shared" si="121"/>
        <v>1.3700000000000006</v>
      </c>
      <c r="AH69">
        <f t="shared" si="87"/>
        <v>39.255014326647583</v>
      </c>
      <c r="AK69">
        <f t="shared" si="88"/>
        <v>-54.06538139145011</v>
      </c>
    </row>
    <row r="70" spans="1:39" x14ac:dyDescent="0.3">
      <c r="A70" s="121" t="s">
        <v>24</v>
      </c>
      <c r="B70" s="51" t="s">
        <v>22</v>
      </c>
      <c r="C70" s="51" t="s">
        <v>19</v>
      </c>
      <c r="D70" s="51" t="str">
        <f t="shared" si="84"/>
        <v>Dic+PFOShighnutrients</v>
      </c>
      <c r="E70" s="51" t="s">
        <v>32</v>
      </c>
      <c r="F70" s="51">
        <v>3.19</v>
      </c>
      <c r="G70" s="51">
        <v>2.29</v>
      </c>
      <c r="H70" s="51">
        <v>3.77</v>
      </c>
      <c r="I70" s="52">
        <v>4.5599999999999996</v>
      </c>
      <c r="P70">
        <f>AVERAGE(F70:F73)</f>
        <v>3.1049999999999995</v>
      </c>
      <c r="Q70">
        <f t="shared" ref="Q70:S70" si="122">AVERAGE(G70:G73)</f>
        <v>2.38</v>
      </c>
      <c r="R70">
        <f t="shared" si="122"/>
        <v>3.7275</v>
      </c>
      <c r="S70">
        <f t="shared" si="122"/>
        <v>4.4574999999999996</v>
      </c>
      <c r="T70">
        <f>_xlfn.STDEV.S(F70:F73)</f>
        <v>0.16093476939431078</v>
      </c>
      <c r="U70">
        <f t="shared" ref="U70:W70" si="123">_xlfn.STDEV.S(G70:G73)</f>
        <v>0.20992061991778377</v>
      </c>
      <c r="V70">
        <f t="shared" si="123"/>
        <v>0.21077238908357984</v>
      </c>
      <c r="W70">
        <f t="shared" si="123"/>
        <v>0.73631401815620612</v>
      </c>
      <c r="X70">
        <f t="shared" si="85"/>
        <v>-31.965684446102205</v>
      </c>
      <c r="Y70">
        <f>AVERAGE(X70:X73)</f>
        <v>-33.494964565460648</v>
      </c>
      <c r="Z70">
        <f>_xlfn.STDEV.S(X70:X73)</f>
        <v>10.98566233728017</v>
      </c>
      <c r="AA70">
        <f t="shared" si="86"/>
        <v>-28.075709779179824</v>
      </c>
      <c r="AB70">
        <f>AVERAGE(AA70:AA73)</f>
        <v>-29.692429022082031</v>
      </c>
      <c r="AC70">
        <f>_xlfn.STDEV.S(AA70:AA73)</f>
        <v>11.613785775334435</v>
      </c>
      <c r="AE70">
        <f t="shared" si="121"/>
        <v>1.3699999999999997</v>
      </c>
      <c r="AF70">
        <f t="shared" ref="AF70" si="124">AVERAGE(AE70:AE73)</f>
        <v>1.3525</v>
      </c>
      <c r="AG70">
        <f t="shared" ref="AG70" si="125">_xlfn.STDEV.S(AE70:AE73)</f>
        <v>0.58448695451652366</v>
      </c>
      <c r="AH70">
        <f t="shared" si="87"/>
        <v>59.670487106017177</v>
      </c>
      <c r="AI70">
        <f t="shared" ref="AI70" si="126">AVERAGE(AH70:AH73)</f>
        <v>43.857449856733524</v>
      </c>
      <c r="AJ70">
        <f t="shared" ref="AJ70" si="127">_xlfn.STDEV.S(AH70:AH73)</f>
        <v>19.786372371024221</v>
      </c>
      <c r="AK70">
        <f t="shared" si="88"/>
        <v>-54.065381391450138</v>
      </c>
      <c r="AL70">
        <f t="shared" ref="AL70" si="128">AVERAGE(AK70:AK73)</f>
        <v>-54.652137468566636</v>
      </c>
      <c r="AM70">
        <f t="shared" ref="AM70" si="129">_xlfn.STDEV.S(AK70:AK73)</f>
        <v>19.59721557473674</v>
      </c>
    </row>
    <row r="71" spans="1:39" x14ac:dyDescent="0.3">
      <c r="A71" s="121" t="s">
        <v>24</v>
      </c>
      <c r="B71" s="51" t="s">
        <v>22</v>
      </c>
      <c r="C71" s="51" t="s">
        <v>19</v>
      </c>
      <c r="D71" s="51" t="str">
        <f t="shared" si="84"/>
        <v>Dic+PFOShighnutrients</v>
      </c>
      <c r="E71" s="51" t="s">
        <v>33</v>
      </c>
      <c r="F71" s="51">
        <v>2.92</v>
      </c>
      <c r="G71" s="51">
        <v>2.1800000000000002</v>
      </c>
      <c r="H71" s="51">
        <v>3.69</v>
      </c>
      <c r="I71" s="52">
        <v>3.57</v>
      </c>
      <c r="X71">
        <f t="shared" si="85"/>
        <v>-46.736292428198432</v>
      </c>
      <c r="AA71">
        <f t="shared" si="86"/>
        <v>-43.690851735015784</v>
      </c>
      <c r="AE71">
        <f t="shared" si="121"/>
        <v>0.64999999999999991</v>
      </c>
      <c r="AH71">
        <f t="shared" si="87"/>
        <v>18.624641833810884</v>
      </c>
      <c r="AK71">
        <f t="shared" si="88"/>
        <v>-78.206202849958089</v>
      </c>
    </row>
    <row r="72" spans="1:39" x14ac:dyDescent="0.3">
      <c r="A72" s="121" t="s">
        <v>24</v>
      </c>
      <c r="B72" s="51" t="s">
        <v>22</v>
      </c>
      <c r="C72" s="51" t="s">
        <v>19</v>
      </c>
      <c r="D72" s="51" t="str">
        <f t="shared" si="84"/>
        <v>Dic+PFOShighnutrients</v>
      </c>
      <c r="E72" s="51" t="s">
        <v>34</v>
      </c>
      <c r="F72" s="51">
        <v>3.03</v>
      </c>
      <c r="G72" s="51">
        <v>2.38</v>
      </c>
      <c r="H72" s="51">
        <v>3.47</v>
      </c>
      <c r="I72" s="52">
        <v>4.34</v>
      </c>
      <c r="X72">
        <f t="shared" si="85"/>
        <v>-35.248041775456919</v>
      </c>
      <c r="AA72">
        <f t="shared" si="86"/>
        <v>-31.545741324921146</v>
      </c>
      <c r="AE72">
        <f t="shared" si="121"/>
        <v>1.31</v>
      </c>
      <c r="AH72">
        <f t="shared" si="87"/>
        <v>37.53581661891117</v>
      </c>
      <c r="AK72">
        <f t="shared" si="88"/>
        <v>-56.077116512992454</v>
      </c>
    </row>
    <row r="73" spans="1:39" ht="15" thickBot="1" x14ac:dyDescent="0.35">
      <c r="A73" s="122" t="s">
        <v>24</v>
      </c>
      <c r="B73" s="123" t="s">
        <v>22</v>
      </c>
      <c r="C73" s="123" t="s">
        <v>19</v>
      </c>
      <c r="D73" s="123" t="str">
        <f t="shared" si="84"/>
        <v>Dic+PFOShighnutrients</v>
      </c>
      <c r="E73" s="123" t="s">
        <v>35</v>
      </c>
      <c r="F73" s="123">
        <v>3.28</v>
      </c>
      <c r="G73" s="123">
        <v>2.67</v>
      </c>
      <c r="H73" s="123">
        <v>3.98</v>
      </c>
      <c r="I73" s="124">
        <v>5.36</v>
      </c>
      <c r="X73">
        <f t="shared" si="85"/>
        <v>-20.029839612085034</v>
      </c>
      <c r="AA73">
        <f t="shared" si="86"/>
        <v>-15.45741324921136</v>
      </c>
      <c r="AE73">
        <f t="shared" si="121"/>
        <v>2.0800000000000005</v>
      </c>
      <c r="AH73">
        <f t="shared" si="87"/>
        <v>59.598853868194858</v>
      </c>
      <c r="AK73">
        <f t="shared" si="88"/>
        <v>-30.259849119865866</v>
      </c>
    </row>
    <row r="74" spans="1:39" x14ac:dyDescent="0.3">
      <c r="A74" s="125" t="s">
        <v>25</v>
      </c>
      <c r="B74" s="54" t="s">
        <v>21</v>
      </c>
      <c r="C74" s="54" t="s">
        <v>19</v>
      </c>
      <c r="D74" s="54" t="str">
        <f t="shared" si="84"/>
        <v>Dic+6ppdqlownutrients</v>
      </c>
      <c r="E74" s="54" t="s">
        <v>32</v>
      </c>
      <c r="F74" s="54">
        <v>3.33</v>
      </c>
      <c r="G74" s="54">
        <v>2.15</v>
      </c>
      <c r="H74" s="54">
        <v>3.9</v>
      </c>
      <c r="I74" s="55">
        <v>5.05</v>
      </c>
      <c r="P74">
        <f>AVERAGE(F74:F77)</f>
        <v>3.21</v>
      </c>
      <c r="Q74">
        <f t="shared" ref="Q74:S74" si="130">AVERAGE(G74:G77)</f>
        <v>2.0650000000000004</v>
      </c>
      <c r="R74">
        <f t="shared" si="130"/>
        <v>3.9474999999999998</v>
      </c>
      <c r="S74">
        <f t="shared" si="130"/>
        <v>4.6674999999999995</v>
      </c>
      <c r="T74">
        <f>_xlfn.STDEV.S(F74:F77)</f>
        <v>9.0553851381374229E-2</v>
      </c>
      <c r="U74">
        <f t="shared" ref="U74:W74" si="131">_xlfn.STDEV.S(G74:G77)</f>
        <v>0.13025615788386621</v>
      </c>
      <c r="V74">
        <f t="shared" si="131"/>
        <v>0.29680240340446484</v>
      </c>
      <c r="W74">
        <f t="shared" si="131"/>
        <v>0.7603233961063347</v>
      </c>
      <c r="X74">
        <f t="shared" si="85"/>
        <v>-24.65497948526669</v>
      </c>
      <c r="Y74">
        <f>AVERAGE(X74:X77)</f>
        <v>-30.361805296531138</v>
      </c>
      <c r="Z74">
        <f>_xlfn.STDEV.S(X74:X77)</f>
        <v>11.343877599497697</v>
      </c>
      <c r="AA74">
        <f t="shared" si="86"/>
        <v>-20.347003154574146</v>
      </c>
      <c r="AB74">
        <f>AVERAGE(AA74:AA77)</f>
        <v>-26.380126182965309</v>
      </c>
      <c r="AC74">
        <f>_xlfn.STDEV.S(AA74:AA77)</f>
        <v>11.992482588427961</v>
      </c>
      <c r="AE74">
        <f t="shared" si="121"/>
        <v>1.7199999999999998</v>
      </c>
      <c r="AF74">
        <f t="shared" ref="AF74" si="132">AVERAGE(AE74:AE77)</f>
        <v>1.4574999999999998</v>
      </c>
      <c r="AG74">
        <f t="shared" ref="AG74" si="133">_xlfn.STDEV.S(AE74:AE77)</f>
        <v>0.72380361056481768</v>
      </c>
      <c r="AH74">
        <f t="shared" si="87"/>
        <v>59.527220630372483</v>
      </c>
      <c r="AI74">
        <f t="shared" ref="AI74" si="134">AVERAGE(AH74:AH77)</f>
        <v>44.32306590257879</v>
      </c>
      <c r="AJ74">
        <f t="shared" ref="AJ74" si="135">_xlfn.STDEV.S(AH74:AH77)</f>
        <v>22.532600939050543</v>
      </c>
      <c r="AK74">
        <f t="shared" si="88"/>
        <v>-42.330259849119869</v>
      </c>
      <c r="AL74">
        <f t="shared" ref="AL74" si="136">AVERAGE(AK74:AK77)</f>
        <v>-51.131601005867566</v>
      </c>
      <c r="AM74">
        <f t="shared" ref="AM74" si="137">_xlfn.STDEV.S(AK74:AK77)</f>
        <v>24.268352407873202</v>
      </c>
    </row>
    <row r="75" spans="1:39" x14ac:dyDescent="0.3">
      <c r="A75" s="125" t="s">
        <v>25</v>
      </c>
      <c r="B75" s="54" t="s">
        <v>21</v>
      </c>
      <c r="C75" s="54" t="s">
        <v>19</v>
      </c>
      <c r="D75" s="54" t="str">
        <f t="shared" si="84"/>
        <v>Dic+6ppdqlownutrients</v>
      </c>
      <c r="E75" s="54" t="s">
        <v>33</v>
      </c>
      <c r="F75" s="54">
        <v>3.2</v>
      </c>
      <c r="G75" s="54">
        <v>1.93</v>
      </c>
      <c r="H75" s="54">
        <v>4.22</v>
      </c>
      <c r="I75" s="55">
        <v>3.9</v>
      </c>
      <c r="X75">
        <f t="shared" si="85"/>
        <v>-41.812756434166353</v>
      </c>
      <c r="AA75">
        <f t="shared" si="86"/>
        <v>-38.485804416403795</v>
      </c>
      <c r="AE75">
        <f t="shared" si="121"/>
        <v>0.69999999999999973</v>
      </c>
      <c r="AH75">
        <f t="shared" si="87"/>
        <v>20.05730659025787</v>
      </c>
      <c r="AK75">
        <f t="shared" si="88"/>
        <v>-76.52975691533949</v>
      </c>
    </row>
    <row r="76" spans="1:39" x14ac:dyDescent="0.3">
      <c r="A76" s="125" t="s">
        <v>25</v>
      </c>
      <c r="B76" s="54" t="s">
        <v>21</v>
      </c>
      <c r="C76" s="54" t="s">
        <v>19</v>
      </c>
      <c r="D76" s="54" t="str">
        <f t="shared" si="84"/>
        <v>Dic+6ppdqlownutrients</v>
      </c>
      <c r="E76" s="54" t="s">
        <v>34</v>
      </c>
      <c r="F76" s="54">
        <v>3.11</v>
      </c>
      <c r="G76" s="54">
        <v>1.98</v>
      </c>
      <c r="H76" s="54">
        <v>3.55</v>
      </c>
      <c r="I76" s="55">
        <v>4.18</v>
      </c>
      <c r="X76">
        <f t="shared" si="85"/>
        <v>-37.635210742260348</v>
      </c>
      <c r="AA76">
        <f t="shared" si="86"/>
        <v>-34.069400630914835</v>
      </c>
      <c r="AE76">
        <f t="shared" si="121"/>
        <v>1.0699999999999998</v>
      </c>
      <c r="AH76">
        <f t="shared" si="87"/>
        <v>30.659025787965611</v>
      </c>
      <c r="AK76">
        <f t="shared" si="88"/>
        <v>-64.12405699916178</v>
      </c>
    </row>
    <row r="77" spans="1:39" ht="15" thickBot="1" x14ac:dyDescent="0.35">
      <c r="A77" s="126" t="s">
        <v>25</v>
      </c>
      <c r="B77" s="127" t="s">
        <v>21</v>
      </c>
      <c r="C77" s="127" t="s">
        <v>19</v>
      </c>
      <c r="D77" s="127" t="str">
        <f t="shared" si="84"/>
        <v>Dic+6ppdqlownutrients</v>
      </c>
      <c r="E77" s="127" t="s">
        <v>35</v>
      </c>
      <c r="F77" s="127">
        <v>3.2</v>
      </c>
      <c r="G77" s="127">
        <v>2.2000000000000002</v>
      </c>
      <c r="H77" s="127">
        <v>4.12</v>
      </c>
      <c r="I77" s="128">
        <v>5.54</v>
      </c>
      <c r="X77">
        <f t="shared" si="85"/>
        <v>-17.344274524431178</v>
      </c>
      <c r="AA77">
        <f t="shared" si="86"/>
        <v>-12.618296529968465</v>
      </c>
      <c r="AE77">
        <f t="shared" si="121"/>
        <v>2.34</v>
      </c>
      <c r="AH77">
        <f t="shared" si="87"/>
        <v>67.048710601719179</v>
      </c>
      <c r="AK77">
        <f t="shared" si="88"/>
        <v>-21.542330259849123</v>
      </c>
    </row>
    <row r="78" spans="1:39" x14ac:dyDescent="0.3">
      <c r="A78" s="129" t="s">
        <v>25</v>
      </c>
      <c r="B78" s="130" t="s">
        <v>22</v>
      </c>
      <c r="C78" s="130" t="s">
        <v>19</v>
      </c>
      <c r="D78" s="130" t="str">
        <f t="shared" si="84"/>
        <v>Dic+6ppdqhighnutrients</v>
      </c>
      <c r="E78" s="130" t="s">
        <v>32</v>
      </c>
      <c r="F78" s="130">
        <v>3.24</v>
      </c>
      <c r="G78" s="130">
        <v>2.06</v>
      </c>
      <c r="H78" s="130">
        <v>3.99</v>
      </c>
      <c r="I78" s="131">
        <v>7.64</v>
      </c>
      <c r="P78">
        <f>AVERAGE(F78:F81)</f>
        <v>3.3474999999999997</v>
      </c>
      <c r="Q78">
        <f t="shared" ref="Q78:S78" si="138">AVERAGE(G78:G81)</f>
        <v>1.9975000000000001</v>
      </c>
      <c r="R78">
        <f t="shared" si="138"/>
        <v>4.0225</v>
      </c>
      <c r="S78">
        <f t="shared" si="138"/>
        <v>7.2725</v>
      </c>
      <c r="T78">
        <f>_xlfn.STDEV.S(F78:F81)</f>
        <v>0.17576025337563284</v>
      </c>
      <c r="U78">
        <f t="shared" ref="U78:W78" si="139">_xlfn.STDEV.S(G78:G81)</f>
        <v>0.28616720054308492</v>
      </c>
      <c r="V78">
        <f t="shared" si="139"/>
        <v>0.45345892868042631</v>
      </c>
      <c r="W78">
        <f t="shared" si="139"/>
        <v>1.0870564229453159</v>
      </c>
      <c r="X78">
        <f>((I78-$S$14)/$S$14)*100</f>
        <v>13.987318164863858</v>
      </c>
      <c r="Y78">
        <f>AVERAGE(X78:X81)</f>
        <v>8.5042894442372265</v>
      </c>
      <c r="Z78">
        <f>_xlfn.STDEV.S(X78:X81)</f>
        <v>16.218670987621277</v>
      </c>
      <c r="AA78">
        <f t="shared" si="86"/>
        <v>20.504731861198717</v>
      </c>
      <c r="AB78">
        <f>AVERAGE(AA78:AA81)</f>
        <v>14.708201892744462</v>
      </c>
      <c r="AC78">
        <f>_xlfn.STDEV.S(AA78:AA81)</f>
        <v>17.146000361913501</v>
      </c>
      <c r="AE78">
        <f t="shared" si="121"/>
        <v>4.3999999999999995</v>
      </c>
      <c r="AF78">
        <f t="shared" ref="AF78" si="140">AVERAGE(AE78:AE81)</f>
        <v>3.9249999999999998</v>
      </c>
      <c r="AG78">
        <f t="shared" ref="AG78" si="141">_xlfn.STDEV.S(AE78:AE81)</f>
        <v>1.0109566426575043</v>
      </c>
      <c r="AH78">
        <f t="shared" si="87"/>
        <v>115.68767908309454</v>
      </c>
      <c r="AI78">
        <f t="shared" ref="AI78" si="142">AVERAGE(AH78:AH81)</f>
        <v>109.86747851002863</v>
      </c>
      <c r="AJ78">
        <f t="shared" ref="AJ78" si="143">_xlfn.STDEV.S(AH78:AH81)</f>
        <v>27.781777924436614</v>
      </c>
      <c r="AK78">
        <f t="shared" si="88"/>
        <v>47.527242246437538</v>
      </c>
      <c r="AL78">
        <f t="shared" ref="AL78" si="144">AVERAGE(AK78:AK81)</f>
        <v>31.601005867560769</v>
      </c>
      <c r="AM78">
        <f t="shared" ref="AM78" si="145">_xlfn.STDEV.S(AK78:AK81)</f>
        <v>33.89628307317701</v>
      </c>
    </row>
    <row r="79" spans="1:39" x14ac:dyDescent="0.3">
      <c r="A79" s="129" t="s">
        <v>25</v>
      </c>
      <c r="B79" s="130" t="s">
        <v>22</v>
      </c>
      <c r="C79" s="130" t="s">
        <v>19</v>
      </c>
      <c r="D79" s="130" t="str">
        <f t="shared" si="84"/>
        <v>Dic+6ppdqhighnutrients</v>
      </c>
      <c r="E79" s="130" t="s">
        <v>33</v>
      </c>
      <c r="F79" s="130">
        <v>3.28</v>
      </c>
      <c r="G79" s="130">
        <v>1.59</v>
      </c>
      <c r="H79" s="130">
        <v>3.42</v>
      </c>
      <c r="I79" s="131">
        <v>5.7</v>
      </c>
      <c r="X79">
        <f t="shared" si="85"/>
        <v>-14.957105557627745</v>
      </c>
      <c r="AA79">
        <f t="shared" si="86"/>
        <v>-10.094637223974772</v>
      </c>
      <c r="AE79">
        <f t="shared" si="121"/>
        <v>2.4200000000000004</v>
      </c>
      <c r="AH79">
        <f t="shared" si="87"/>
        <v>69.340974212034396</v>
      </c>
      <c r="AK79">
        <f t="shared" si="88"/>
        <v>-18.860016764459331</v>
      </c>
    </row>
    <row r="80" spans="1:39" x14ac:dyDescent="0.3">
      <c r="A80" s="129" t="s">
        <v>25</v>
      </c>
      <c r="B80" s="130" t="s">
        <v>22</v>
      </c>
      <c r="C80" s="130" t="s">
        <v>19</v>
      </c>
      <c r="D80" s="130" t="str">
        <f t="shared" si="84"/>
        <v>Dic+6ppdqhighnutrients</v>
      </c>
      <c r="E80" s="130" t="s">
        <v>34</v>
      </c>
      <c r="F80" s="130">
        <v>3.26</v>
      </c>
      <c r="G80" s="130">
        <v>2.08</v>
      </c>
      <c r="H80" s="130">
        <v>4.18</v>
      </c>
      <c r="I80" s="131">
        <v>7.55</v>
      </c>
      <c r="X80">
        <f t="shared" si="85"/>
        <v>12.644535621036928</v>
      </c>
      <c r="AA80">
        <f t="shared" si="86"/>
        <v>19.08517350157727</v>
      </c>
      <c r="AE80">
        <f>I80-F80</f>
        <v>4.29</v>
      </c>
      <c r="AH80">
        <f t="shared" si="87"/>
        <v>122.92263610315186</v>
      </c>
      <c r="AK80">
        <f t="shared" si="88"/>
        <v>43.839061190276617</v>
      </c>
    </row>
    <row r="81" spans="1:37" ht="15" thickBot="1" x14ac:dyDescent="0.35">
      <c r="A81" s="132" t="s">
        <v>25</v>
      </c>
      <c r="B81" s="133" t="s">
        <v>22</v>
      </c>
      <c r="C81" s="133" t="s">
        <v>19</v>
      </c>
      <c r="D81" s="133" t="str">
        <f t="shared" si="84"/>
        <v>Dic+6ppdqhighnutrients</v>
      </c>
      <c r="E81" s="133" t="s">
        <v>35</v>
      </c>
      <c r="F81" s="133">
        <v>3.61</v>
      </c>
      <c r="G81" s="133">
        <v>2.2599999999999998</v>
      </c>
      <c r="H81" s="133">
        <v>4.5</v>
      </c>
      <c r="I81" s="134">
        <v>8.1999999999999993</v>
      </c>
      <c r="X81">
        <f t="shared" si="85"/>
        <v>22.342409548675864</v>
      </c>
      <c r="AA81">
        <f t="shared" si="86"/>
        <v>29.33753943217663</v>
      </c>
      <c r="AE81">
        <f t="shared" si="121"/>
        <v>4.59</v>
      </c>
      <c r="AH81">
        <f t="shared" si="87"/>
        <v>131.51862464183378</v>
      </c>
      <c r="AK81">
        <f t="shared" si="88"/>
        <v>53.897736797988259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E4EE-FF19-476F-9DE1-F50897D8E2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CDA8-AB56-4E28-8EFB-F240A629E2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4985-902A-4A78-9EA2-A1DE0B5FA82F}">
  <dimension ref="A1:Q24"/>
  <sheetViews>
    <sheetView workbookViewId="0">
      <selection activeCell="E26" sqref="E26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0.49</v>
      </c>
      <c r="G2" s="2">
        <v>0.50600000000000001</v>
      </c>
      <c r="H2" s="2">
        <v>0.498</v>
      </c>
      <c r="I2">
        <f>AVERAGE(F2:H2)</f>
        <v>0.498</v>
      </c>
      <c r="J2" s="2"/>
      <c r="K2" s="2"/>
      <c r="L2" s="2"/>
      <c r="M2" s="2"/>
      <c r="N2" s="2"/>
      <c r="O2" s="2">
        <v>0.14799999999999999</v>
      </c>
      <c r="P2" s="2">
        <v>45.578000000000003</v>
      </c>
      <c r="Q2" s="4">
        <v>308.41899999999998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0.52300000000000002</v>
      </c>
      <c r="G3">
        <v>0.52700000000000002</v>
      </c>
      <c r="H3">
        <v>0.51900000000000002</v>
      </c>
      <c r="I3">
        <f>AVERAGE(F3:H3)</f>
        <v>0.52300000000000002</v>
      </c>
      <c r="J3">
        <v>0.193</v>
      </c>
      <c r="K3">
        <v>42.311999999999998</v>
      </c>
      <c r="L3">
        <v>219.126</v>
      </c>
      <c r="M3">
        <v>8.9999999999999993E-3</v>
      </c>
      <c r="N3">
        <v>51.32</v>
      </c>
      <c r="O3">
        <v>0.156</v>
      </c>
      <c r="P3">
        <v>41.668999999999997</v>
      </c>
      <c r="Q3" s="7">
        <v>267.92099999999999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0.56299999999999994</v>
      </c>
      <c r="G4">
        <v>0.57699999999999996</v>
      </c>
      <c r="H4">
        <v>0.56200000000000006</v>
      </c>
      <c r="I4">
        <f t="shared" ref="I4:I21" si="1">AVERAGE(F4:H4)</f>
        <v>0.56733333333333336</v>
      </c>
      <c r="J4">
        <v>0.20899999999999999</v>
      </c>
      <c r="K4">
        <v>48.997999999999998</v>
      </c>
      <c r="L4">
        <v>234.15100000000001</v>
      </c>
      <c r="M4">
        <v>3.6999999999999998E-2</v>
      </c>
      <c r="N4">
        <v>80.745000000000005</v>
      </c>
      <c r="O4">
        <v>0.18</v>
      </c>
      <c r="P4">
        <v>47.076000000000001</v>
      </c>
      <c r="Q4" s="7">
        <v>261.56799999999998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0.6</v>
      </c>
      <c r="G5" s="9">
        <v>0.59299999999999997</v>
      </c>
      <c r="H5" s="9">
        <v>0.59499999999999997</v>
      </c>
      <c r="I5" s="9">
        <f t="shared" si="1"/>
        <v>0.59599999999999997</v>
      </c>
      <c r="J5" s="9">
        <v>0.24</v>
      </c>
      <c r="K5" s="9">
        <v>62.723999999999997</v>
      </c>
      <c r="L5" s="9">
        <v>261.65199999999999</v>
      </c>
      <c r="M5" s="9">
        <v>5.3280000000000003</v>
      </c>
      <c r="N5" s="9">
        <v>3874.268</v>
      </c>
      <c r="O5" s="9">
        <v>0.21</v>
      </c>
      <c r="P5" s="9">
        <v>59.289000000000001</v>
      </c>
      <c r="Q5" s="10">
        <v>282.24900000000002</v>
      </c>
    </row>
    <row r="6" spans="1:17" x14ac:dyDescent="0.3">
      <c r="A6" s="11">
        <v>45856</v>
      </c>
      <c r="B6" s="12" t="s">
        <v>20</v>
      </c>
      <c r="C6" s="12" t="s">
        <v>21</v>
      </c>
      <c r="D6" s="12" t="s">
        <v>15</v>
      </c>
      <c r="E6" s="12" t="str">
        <f t="shared" si="0"/>
        <v>Diclow</v>
      </c>
      <c r="F6" s="12">
        <v>0.52500000000000002</v>
      </c>
      <c r="G6" s="12">
        <v>0.504</v>
      </c>
      <c r="H6" s="12">
        <v>0.497</v>
      </c>
      <c r="I6" s="12">
        <f t="shared" si="1"/>
        <v>0.5086666666666666</v>
      </c>
      <c r="J6" s="12">
        <v>0.185</v>
      </c>
      <c r="K6" s="12">
        <v>45.530999999999999</v>
      </c>
      <c r="L6" s="12">
        <v>245.50399999999999</v>
      </c>
      <c r="M6" s="12">
        <v>0.249</v>
      </c>
      <c r="N6" s="12">
        <v>225.05799999999999</v>
      </c>
      <c r="O6" s="12">
        <v>0.17</v>
      </c>
      <c r="P6" s="12">
        <v>42.139000000000003</v>
      </c>
      <c r="Q6" s="13">
        <v>248.02099999999999</v>
      </c>
    </row>
    <row r="7" spans="1:17" x14ac:dyDescent="0.3">
      <c r="A7" s="14">
        <v>45856</v>
      </c>
      <c r="B7" s="15" t="s">
        <v>20</v>
      </c>
      <c r="C7" s="15" t="s">
        <v>22</v>
      </c>
      <c r="D7" s="15" t="s">
        <v>15</v>
      </c>
      <c r="E7" s="15" t="str">
        <f t="shared" si="0"/>
        <v>Dichigh</v>
      </c>
      <c r="F7" s="15">
        <v>0.496</v>
      </c>
      <c r="G7" s="15">
        <v>0.51500000000000001</v>
      </c>
      <c r="H7" s="15">
        <v>0.51800000000000002</v>
      </c>
      <c r="I7" s="15">
        <f t="shared" si="1"/>
        <v>0.50966666666666671</v>
      </c>
      <c r="J7" s="15">
        <v>0.17799999999999999</v>
      </c>
      <c r="K7" s="15">
        <v>45.710999999999999</v>
      </c>
      <c r="L7" s="15">
        <v>256.541</v>
      </c>
      <c r="M7" s="15">
        <v>4.5999999999999999E-2</v>
      </c>
      <c r="N7" s="15">
        <v>86.64</v>
      </c>
      <c r="O7" s="15">
        <v>0.154</v>
      </c>
      <c r="P7" s="15">
        <v>44.164000000000001</v>
      </c>
      <c r="Q7" s="16">
        <v>287.26400000000001</v>
      </c>
    </row>
    <row r="8" spans="1:17" x14ac:dyDescent="0.3">
      <c r="A8" s="17">
        <v>45856</v>
      </c>
      <c r="B8" s="18" t="s">
        <v>23</v>
      </c>
      <c r="C8" s="18" t="s">
        <v>21</v>
      </c>
      <c r="D8" s="18" t="s">
        <v>15</v>
      </c>
      <c r="E8" s="18" t="str">
        <f t="shared" si="0"/>
        <v>Dic+Carblow</v>
      </c>
      <c r="F8" s="18">
        <v>0.49299999999999999</v>
      </c>
      <c r="G8" s="18">
        <v>0.498</v>
      </c>
      <c r="H8" s="18">
        <v>0.505</v>
      </c>
      <c r="I8" s="18">
        <f t="shared" si="1"/>
        <v>0.49866666666666665</v>
      </c>
      <c r="J8" s="18">
        <v>0.17399999999999999</v>
      </c>
      <c r="K8" s="18">
        <v>45.737000000000002</v>
      </c>
      <c r="L8" s="18">
        <v>263.26100000000002</v>
      </c>
      <c r="M8" s="18">
        <v>4.3280000000000003</v>
      </c>
      <c r="N8" s="18">
        <v>3158.904</v>
      </c>
      <c r="O8" s="18">
        <v>0.154</v>
      </c>
      <c r="P8" s="18">
        <v>43.118000000000002</v>
      </c>
      <c r="Q8" s="19">
        <v>279.20400000000001</v>
      </c>
    </row>
    <row r="9" spans="1:17" x14ac:dyDescent="0.3">
      <c r="A9" s="20">
        <v>45856</v>
      </c>
      <c r="B9" s="21" t="s">
        <v>23</v>
      </c>
      <c r="C9" s="21" t="s">
        <v>22</v>
      </c>
      <c r="D9" s="21" t="s">
        <v>15</v>
      </c>
      <c r="E9" s="21" t="str">
        <f t="shared" si="0"/>
        <v>Dic+Carbhigh</v>
      </c>
      <c r="F9" s="21">
        <v>0.51700000000000002</v>
      </c>
      <c r="G9" s="21">
        <v>0.55000000000000004</v>
      </c>
      <c r="H9" s="21">
        <v>0.53</v>
      </c>
      <c r="I9" s="21">
        <f t="shared" si="1"/>
        <v>0.53233333333333344</v>
      </c>
      <c r="J9" s="21">
        <v>0.186</v>
      </c>
      <c r="K9" s="21">
        <v>40.152000000000001</v>
      </c>
      <c r="L9" s="21">
        <v>215.67599999999999</v>
      </c>
      <c r="M9" s="21">
        <v>7.1999999999999995E-2</v>
      </c>
      <c r="N9" s="21">
        <v>91.153000000000006</v>
      </c>
      <c r="O9" s="21">
        <v>0.17</v>
      </c>
      <c r="P9" s="21">
        <v>36.844999999999999</v>
      </c>
      <c r="Q9" s="22">
        <v>217.01499999999999</v>
      </c>
    </row>
    <row r="10" spans="1:17" x14ac:dyDescent="0.3">
      <c r="A10" s="23">
        <v>45856</v>
      </c>
      <c r="B10" s="24" t="s">
        <v>24</v>
      </c>
      <c r="C10" s="24" t="s">
        <v>21</v>
      </c>
      <c r="D10" s="24" t="s">
        <v>15</v>
      </c>
      <c r="E10" s="24" t="str">
        <f t="shared" si="0"/>
        <v>Dic+PFOSlow</v>
      </c>
      <c r="F10" s="24">
        <v>0.51400000000000001</v>
      </c>
      <c r="G10" s="24">
        <v>0.52300000000000002</v>
      </c>
      <c r="H10" s="24">
        <v>0.51500000000000001</v>
      </c>
      <c r="I10" s="24">
        <f t="shared" si="1"/>
        <v>0.51733333333333331</v>
      </c>
      <c r="J10" s="24">
        <v>0.20300000000000001</v>
      </c>
      <c r="K10" s="24">
        <v>38.713000000000001</v>
      </c>
      <c r="L10" s="24">
        <v>191.017</v>
      </c>
      <c r="M10" s="24">
        <v>0.01</v>
      </c>
      <c r="N10" s="24">
        <v>46.9</v>
      </c>
      <c r="O10" s="24">
        <v>0.16500000000000001</v>
      </c>
      <c r="P10" s="24">
        <v>37.729999999999997</v>
      </c>
      <c r="Q10" s="25">
        <v>229.291</v>
      </c>
    </row>
    <row r="11" spans="1:17" x14ac:dyDescent="0.3">
      <c r="A11" s="26">
        <v>45856</v>
      </c>
      <c r="B11" s="27" t="s">
        <v>24</v>
      </c>
      <c r="C11" s="27" t="s">
        <v>22</v>
      </c>
      <c r="D11" s="27" t="s">
        <v>15</v>
      </c>
      <c r="E11" s="27" t="str">
        <f t="shared" si="0"/>
        <v>Dic+PFOShigh</v>
      </c>
      <c r="F11" s="27">
        <v>0.53600000000000003</v>
      </c>
      <c r="G11" s="27">
        <v>0.52500000000000002</v>
      </c>
      <c r="H11" s="27">
        <v>0.502</v>
      </c>
      <c r="I11" s="27">
        <f t="shared" si="1"/>
        <v>0.52100000000000002</v>
      </c>
      <c r="J11" s="27">
        <v>0.17799999999999999</v>
      </c>
      <c r="K11" s="27">
        <v>44.960999999999999</v>
      </c>
      <c r="L11" s="27">
        <v>252.53399999999999</v>
      </c>
      <c r="M11" s="27">
        <v>0.1</v>
      </c>
      <c r="N11" s="27">
        <v>124.996</v>
      </c>
      <c r="O11" s="27">
        <v>0.16300000000000001</v>
      </c>
      <c r="P11" s="27">
        <v>42.143000000000001</v>
      </c>
      <c r="Q11" s="28">
        <v>258.36399999999998</v>
      </c>
    </row>
    <row r="12" spans="1:17" x14ac:dyDescent="0.3">
      <c r="A12" s="29">
        <v>45856</v>
      </c>
      <c r="B12" s="30" t="s">
        <v>25</v>
      </c>
      <c r="C12" s="30" t="s">
        <v>21</v>
      </c>
      <c r="D12" s="30" t="s">
        <v>15</v>
      </c>
      <c r="E12" s="30" t="str">
        <f t="shared" si="0"/>
        <v>Dic+6ppdqlow</v>
      </c>
      <c r="F12" s="30">
        <v>0.53500000000000003</v>
      </c>
      <c r="G12" s="30">
        <v>0.53500000000000003</v>
      </c>
      <c r="H12" s="30">
        <v>0.52300000000000002</v>
      </c>
      <c r="I12" s="30">
        <f t="shared" si="1"/>
        <v>0.53100000000000003</v>
      </c>
      <c r="J12" s="30">
        <v>0.20200000000000001</v>
      </c>
      <c r="K12" s="30">
        <v>49.393999999999998</v>
      </c>
      <c r="L12" s="30">
        <v>244.45699999999999</v>
      </c>
      <c r="M12" s="30">
        <v>1.2E-2</v>
      </c>
      <c r="N12" s="30">
        <v>62.273000000000003</v>
      </c>
      <c r="O12" s="30">
        <v>0.16600000000000001</v>
      </c>
      <c r="P12" s="30">
        <v>48.57</v>
      </c>
      <c r="Q12" s="31">
        <v>291.96100000000001</v>
      </c>
    </row>
    <row r="13" spans="1:17" ht="15" thickBot="1" x14ac:dyDescent="0.35">
      <c r="A13" s="32">
        <v>45856</v>
      </c>
      <c r="B13" s="33" t="s">
        <v>25</v>
      </c>
      <c r="C13" s="33" t="s">
        <v>22</v>
      </c>
      <c r="D13" s="33" t="s">
        <v>15</v>
      </c>
      <c r="E13" s="33" t="str">
        <f t="shared" si="0"/>
        <v>Dic+6ppdqhigh</v>
      </c>
      <c r="F13" s="33">
        <v>0.51500000000000001</v>
      </c>
      <c r="G13" s="33">
        <v>0.51200000000000001</v>
      </c>
      <c r="H13" s="33">
        <v>0.51700000000000002</v>
      </c>
      <c r="I13" s="33">
        <f t="shared" si="1"/>
        <v>0.51466666666666672</v>
      </c>
      <c r="J13" s="33">
        <v>0.20899999999999999</v>
      </c>
      <c r="K13" s="33">
        <v>42.957000000000001</v>
      </c>
      <c r="L13" s="33">
        <v>205.649</v>
      </c>
      <c r="M13" s="33">
        <v>0.01</v>
      </c>
      <c r="N13" s="33">
        <v>52.165999999999997</v>
      </c>
      <c r="O13" s="33">
        <v>0.17</v>
      </c>
      <c r="P13" s="33">
        <v>42.012</v>
      </c>
      <c r="Q13" s="34">
        <v>246.81700000000001</v>
      </c>
    </row>
    <row r="14" spans="1:17" x14ac:dyDescent="0.3">
      <c r="A14" s="35">
        <v>45856</v>
      </c>
      <c r="B14" s="36" t="s">
        <v>20</v>
      </c>
      <c r="C14" s="36" t="s">
        <v>21</v>
      </c>
      <c r="D14" s="36" t="s">
        <v>19</v>
      </c>
      <c r="E14" s="36" t="str">
        <f>B14&amp;C14&amp;D14</f>
        <v>Diclownutrients</v>
      </c>
      <c r="F14" s="36">
        <v>0.57899999999999996</v>
      </c>
      <c r="G14" s="36">
        <v>0.56499999999999995</v>
      </c>
      <c r="H14" s="36">
        <v>0.57599999999999996</v>
      </c>
      <c r="I14" s="36">
        <f t="shared" si="1"/>
        <v>0.57333333333333325</v>
      </c>
      <c r="J14" s="36">
        <v>0.22900000000000001</v>
      </c>
      <c r="K14" s="36">
        <v>67.503</v>
      </c>
      <c r="L14" s="36">
        <v>294.76100000000002</v>
      </c>
      <c r="M14" s="36">
        <v>3.0000000000000001E-3</v>
      </c>
      <c r="N14" s="36">
        <v>72.751999999999995</v>
      </c>
      <c r="O14" s="36">
        <v>0.183</v>
      </c>
      <c r="P14" s="36">
        <v>66.180999999999997</v>
      </c>
      <c r="Q14" s="37">
        <v>362.61099999999999</v>
      </c>
    </row>
    <row r="15" spans="1:17" x14ac:dyDescent="0.3">
      <c r="A15" s="38">
        <v>45856</v>
      </c>
      <c r="B15" s="39" t="s">
        <v>20</v>
      </c>
      <c r="C15" s="39" t="s">
        <v>22</v>
      </c>
      <c r="D15" s="39" t="s">
        <v>19</v>
      </c>
      <c r="E15" s="39" t="str">
        <f t="shared" ref="E15:E21" si="2">B15&amp;C15&amp;D15</f>
        <v>Dichighnutrients</v>
      </c>
      <c r="F15" s="39">
        <v>0.60299999999999998</v>
      </c>
      <c r="G15" s="39">
        <v>0.59099999999999997</v>
      </c>
      <c r="H15" s="39">
        <v>0.57699999999999996</v>
      </c>
      <c r="I15" s="39">
        <f t="shared" si="1"/>
        <v>0.59033333333333327</v>
      </c>
      <c r="J15" s="39">
        <v>0.21199999999999999</v>
      </c>
      <c r="K15" s="39">
        <v>58.06</v>
      </c>
      <c r="L15" s="39">
        <v>273.87</v>
      </c>
      <c r="M15" s="39">
        <v>3.5449999999999999</v>
      </c>
      <c r="N15" s="39">
        <v>2717.4929999999999</v>
      </c>
      <c r="O15" s="39">
        <v>0.191</v>
      </c>
      <c r="P15" s="39">
        <v>54.975000000000001</v>
      </c>
      <c r="Q15" s="40">
        <v>287.40499999999997</v>
      </c>
    </row>
    <row r="16" spans="1:17" x14ac:dyDescent="0.3">
      <c r="A16" s="41">
        <v>45856</v>
      </c>
      <c r="B16" s="42" t="s">
        <v>23</v>
      </c>
      <c r="C16" s="42" t="s">
        <v>21</v>
      </c>
      <c r="D16" s="42" t="s">
        <v>19</v>
      </c>
      <c r="E16" s="42" t="str">
        <f t="shared" si="2"/>
        <v>Dic+Carblownutrients</v>
      </c>
      <c r="F16" s="42">
        <v>0.56699999999999995</v>
      </c>
      <c r="G16" s="42">
        <v>0.59299999999999997</v>
      </c>
      <c r="H16" s="42">
        <v>0.58199999999999996</v>
      </c>
      <c r="I16" s="42">
        <f t="shared" si="1"/>
        <v>0.58066666666666666</v>
      </c>
      <c r="J16" s="42">
        <v>0.23</v>
      </c>
      <c r="K16" s="42">
        <v>70.278000000000006</v>
      </c>
      <c r="L16" s="42">
        <v>305.44200000000001</v>
      </c>
      <c r="M16" s="42">
        <v>4.1000000000000002E-2</v>
      </c>
      <c r="N16" s="42">
        <v>115.753</v>
      </c>
      <c r="O16" s="42">
        <v>0.19600000000000001</v>
      </c>
      <c r="P16" s="42">
        <v>69.475999999999999</v>
      </c>
      <c r="Q16" s="43">
        <v>354.423</v>
      </c>
    </row>
    <row r="17" spans="1:17" x14ac:dyDescent="0.3">
      <c r="A17" s="44">
        <v>45856</v>
      </c>
      <c r="B17" s="45" t="s">
        <v>23</v>
      </c>
      <c r="C17" s="45" t="s">
        <v>22</v>
      </c>
      <c r="D17" s="45" t="s">
        <v>19</v>
      </c>
      <c r="E17" s="45" t="str">
        <f t="shared" si="2"/>
        <v>Dic+Carbhighnutrients</v>
      </c>
      <c r="F17" s="45">
        <v>0.59499999999999997</v>
      </c>
      <c r="G17" s="45">
        <v>0.58099999999999996</v>
      </c>
      <c r="H17" s="45">
        <v>0.59599999999999997</v>
      </c>
      <c r="I17" s="45">
        <f t="shared" si="1"/>
        <v>0.59066666666666656</v>
      </c>
      <c r="J17" s="45">
        <v>0.23100000000000001</v>
      </c>
      <c r="K17" s="45">
        <v>72.739000000000004</v>
      </c>
      <c r="L17" s="45">
        <v>314.61900000000003</v>
      </c>
      <c r="M17" s="45">
        <v>1.4999999999999999E-2</v>
      </c>
      <c r="N17" s="45">
        <v>92.323999999999998</v>
      </c>
      <c r="O17" s="45">
        <v>0.191</v>
      </c>
      <c r="P17" s="45">
        <v>72.08</v>
      </c>
      <c r="Q17" s="46">
        <v>378.12200000000001</v>
      </c>
    </row>
    <row r="18" spans="1:17" x14ac:dyDescent="0.3">
      <c r="A18" s="47">
        <v>45856</v>
      </c>
      <c r="B18" s="48" t="s">
        <v>24</v>
      </c>
      <c r="C18" s="48" t="s">
        <v>21</v>
      </c>
      <c r="D18" s="48" t="s">
        <v>19</v>
      </c>
      <c r="E18" s="48" t="str">
        <f t="shared" si="2"/>
        <v>Dic+PFOSlownutrients</v>
      </c>
      <c r="F18" s="48">
        <v>0.59699999999999998</v>
      </c>
      <c r="G18" s="48">
        <v>0.59399999999999997</v>
      </c>
      <c r="H18" s="48">
        <v>0.57799999999999996</v>
      </c>
      <c r="I18" s="48">
        <f t="shared" si="1"/>
        <v>0.58966666666666656</v>
      </c>
      <c r="J18" s="48">
        <v>0.20799999999999999</v>
      </c>
      <c r="K18" s="48">
        <v>53.225999999999999</v>
      </c>
      <c r="L18" s="48">
        <v>255.43299999999999</v>
      </c>
      <c r="M18" s="48">
        <v>1.099</v>
      </c>
      <c r="N18" s="48">
        <v>834.59799999999996</v>
      </c>
      <c r="O18" s="48">
        <v>0.19</v>
      </c>
      <c r="P18" s="48">
        <v>49.578000000000003</v>
      </c>
      <c r="Q18" s="49">
        <v>260.93599999999998</v>
      </c>
    </row>
    <row r="19" spans="1:17" x14ac:dyDescent="0.3">
      <c r="A19" s="50">
        <v>45856</v>
      </c>
      <c r="B19" s="51" t="s">
        <v>24</v>
      </c>
      <c r="C19" s="51" t="s">
        <v>22</v>
      </c>
      <c r="D19" s="51" t="s">
        <v>19</v>
      </c>
      <c r="E19" s="51" t="str">
        <f t="shared" si="2"/>
        <v>Dic+PFOShighnutrients</v>
      </c>
      <c r="F19" s="51">
        <v>0.61399999999999999</v>
      </c>
      <c r="G19" s="51">
        <v>0.59799999999999998</v>
      </c>
      <c r="H19" s="51">
        <v>0.60899999999999999</v>
      </c>
      <c r="I19" s="51">
        <f t="shared" si="1"/>
        <v>0.60699999999999998</v>
      </c>
      <c r="J19" s="51">
        <v>0.24299999999999999</v>
      </c>
      <c r="K19" s="51">
        <v>69.706999999999994</v>
      </c>
      <c r="L19" s="51">
        <v>286.61900000000003</v>
      </c>
      <c r="M19" s="51">
        <v>7.4340000000000002</v>
      </c>
      <c r="N19" s="51">
        <v>5886.585</v>
      </c>
      <c r="O19" s="51">
        <v>0.217</v>
      </c>
      <c r="P19" s="51">
        <v>66.778000000000006</v>
      </c>
      <c r="Q19" s="52">
        <v>307.786</v>
      </c>
    </row>
    <row r="20" spans="1:17" x14ac:dyDescent="0.3">
      <c r="A20" s="53">
        <v>45856</v>
      </c>
      <c r="B20" s="54" t="s">
        <v>25</v>
      </c>
      <c r="C20" s="54" t="s">
        <v>21</v>
      </c>
      <c r="D20" s="54" t="s">
        <v>19</v>
      </c>
      <c r="E20" s="54" t="str">
        <f t="shared" si="2"/>
        <v>Dic+6ppdqlownutrients</v>
      </c>
      <c r="F20" s="54">
        <v>0.59699999999999998</v>
      </c>
      <c r="G20" s="54">
        <v>0.59899999999999998</v>
      </c>
      <c r="H20" s="54">
        <v>0.58799999999999997</v>
      </c>
      <c r="I20" s="54">
        <f t="shared" si="1"/>
        <v>0.59466666666666657</v>
      </c>
      <c r="J20" s="54">
        <v>0.23</v>
      </c>
      <c r="K20" s="54">
        <v>65.331000000000003</v>
      </c>
      <c r="L20" s="54">
        <v>283.654</v>
      </c>
      <c r="M20" s="54">
        <v>3.1549999999999998</v>
      </c>
      <c r="N20" s="54">
        <v>2521.1880000000001</v>
      </c>
      <c r="O20" s="54">
        <v>0.20899999999999999</v>
      </c>
      <c r="P20" s="54">
        <v>62.164000000000001</v>
      </c>
      <c r="Q20" s="55">
        <v>297.16500000000002</v>
      </c>
    </row>
    <row r="21" spans="1:17" ht="15" thickBot="1" x14ac:dyDescent="0.35">
      <c r="A21" s="56">
        <v>45856</v>
      </c>
      <c r="B21" s="57" t="s">
        <v>25</v>
      </c>
      <c r="C21" s="57" t="s">
        <v>22</v>
      </c>
      <c r="D21" s="57" t="s">
        <v>19</v>
      </c>
      <c r="E21" s="57" t="str">
        <f t="shared" si="2"/>
        <v>Dic+6ppdqhighnutrients</v>
      </c>
      <c r="F21" s="57">
        <v>0.60699999999999998</v>
      </c>
      <c r="G21" s="57">
        <v>0.59099999999999997</v>
      </c>
      <c r="H21" s="57">
        <v>0.57399999999999995</v>
      </c>
      <c r="I21" s="57">
        <f t="shared" si="1"/>
        <v>0.59066666666666656</v>
      </c>
      <c r="J21" s="57">
        <v>0.224</v>
      </c>
      <c r="K21" s="57">
        <v>69.63</v>
      </c>
      <c r="L21" s="57">
        <v>310.62400000000002</v>
      </c>
      <c r="M21" s="57">
        <v>0.251</v>
      </c>
      <c r="N21" s="57">
        <v>301.23599999999999</v>
      </c>
      <c r="O21" s="57">
        <v>0.2</v>
      </c>
      <c r="P21" s="57">
        <v>67.81</v>
      </c>
      <c r="Q21" s="58">
        <v>339.82</v>
      </c>
    </row>
    <row r="24" spans="1:17" x14ac:dyDescent="0.3">
      <c r="E24" t="str">
        <f>B24&amp;C24</f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3C96-18EB-4EAF-9934-F47B3D3A0422}">
  <dimension ref="A1:AM81"/>
  <sheetViews>
    <sheetView workbookViewId="0">
      <selection activeCell="X19" sqref="X19"/>
    </sheetView>
  </sheetViews>
  <sheetFormatPr defaultRowHeight="14.4" x14ac:dyDescent="0.3"/>
  <sheetData>
    <row r="1" spans="1:36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101</v>
      </c>
      <c r="H1" s="3" t="s">
        <v>30</v>
      </c>
      <c r="I1" s="60" t="s">
        <v>31</v>
      </c>
      <c r="J1" t="s">
        <v>121</v>
      </c>
      <c r="K1" t="s">
        <v>122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E1" t="s">
        <v>163</v>
      </c>
      <c r="AF1" t="s">
        <v>164</v>
      </c>
      <c r="AG1" t="s">
        <v>165</v>
      </c>
      <c r="AH1" t="s">
        <v>177</v>
      </c>
      <c r="AI1" t="s">
        <v>178</v>
      </c>
      <c r="AJ1" t="s">
        <v>179</v>
      </c>
    </row>
    <row r="2" spans="1:36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3.1</v>
      </c>
      <c r="G2">
        <v>1.45</v>
      </c>
      <c r="H2">
        <v>2.66</v>
      </c>
      <c r="I2" s="7">
        <v>2.42</v>
      </c>
      <c r="J2" t="s">
        <v>28</v>
      </c>
      <c r="K2" s="135" t="s">
        <v>102</v>
      </c>
      <c r="M2" t="s">
        <v>103</v>
      </c>
      <c r="P2">
        <f>AVERAGE(F2:F5)</f>
        <v>3.105</v>
      </c>
      <c r="Q2">
        <f t="shared" ref="Q2:S2" si="0">AVERAGE(G2:G5)</f>
        <v>1.6324999999999998</v>
      </c>
      <c r="R2">
        <f t="shared" si="0"/>
        <v>2.74</v>
      </c>
      <c r="S2">
        <f t="shared" si="0"/>
        <v>2.2575000000000003</v>
      </c>
      <c r="T2">
        <f>_xlfn.STDEV.S(F2:F5)</f>
        <v>0.12288205727444508</v>
      </c>
      <c r="U2">
        <f t="shared" ref="U2:V2" si="1">_xlfn.STDEV.S(G2:G5)</f>
        <v>0.19085334683992491</v>
      </c>
      <c r="V2">
        <f t="shared" si="1"/>
        <v>0.16472198800807789</v>
      </c>
      <c r="W2">
        <f>_xlfn.STDEV.S(I2:I5)</f>
        <v>0.20369503348551884</v>
      </c>
      <c r="AE2">
        <f>I2-F2</f>
        <v>-0.68000000000000016</v>
      </c>
      <c r="AF2">
        <f>AVERAGE(AE2:AE5)</f>
        <v>-0.84749999999999992</v>
      </c>
      <c r="AG2">
        <f>_xlfn.STDEV.S(AE2:AE5)</f>
        <v>0.23556669260883789</v>
      </c>
    </row>
    <row r="3" spans="1:36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3.03</v>
      </c>
      <c r="G3">
        <v>1.57</v>
      </c>
      <c r="H3">
        <v>2.5499999999999998</v>
      </c>
      <c r="I3" s="7">
        <v>1.98</v>
      </c>
      <c r="J3" t="s">
        <v>101</v>
      </c>
      <c r="K3" s="135">
        <v>0.51736111111111116</v>
      </c>
      <c r="AE3">
        <f>I3-F3</f>
        <v>-1.0499999999999998</v>
      </c>
    </row>
    <row r="4" spans="1:36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3.01</v>
      </c>
      <c r="G4">
        <v>1.61</v>
      </c>
      <c r="H4">
        <v>2.84</v>
      </c>
      <c r="I4" s="7">
        <v>2.4</v>
      </c>
      <c r="J4" t="s">
        <v>30</v>
      </c>
      <c r="K4" s="135">
        <v>0.52777777777777779</v>
      </c>
      <c r="AE4">
        <f t="shared" ref="AE4:AE67" si="2">I4-F4</f>
        <v>-0.60999999999999988</v>
      </c>
    </row>
    <row r="5" spans="1:36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3.28</v>
      </c>
      <c r="G5" s="9">
        <v>1.9</v>
      </c>
      <c r="H5" s="9">
        <v>2.91</v>
      </c>
      <c r="I5" s="10">
        <v>2.23</v>
      </c>
      <c r="J5" t="s">
        <v>31</v>
      </c>
      <c r="K5" s="135">
        <v>0.52430555555555558</v>
      </c>
      <c r="AE5">
        <f t="shared" si="2"/>
        <v>-1.0499999999999998</v>
      </c>
    </row>
    <row r="6" spans="1:36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3.26</v>
      </c>
      <c r="G6">
        <v>1.76</v>
      </c>
      <c r="H6">
        <v>2.2200000000000002</v>
      </c>
      <c r="I6" s="7">
        <v>3.04</v>
      </c>
      <c r="P6">
        <f>AVERAGE(F6:F9)</f>
        <v>3.335</v>
      </c>
      <c r="Q6">
        <f t="shared" ref="Q6:S6" si="3">AVERAGE(G6:G9)</f>
        <v>1.76</v>
      </c>
      <c r="R6">
        <f t="shared" si="3"/>
        <v>2.3825000000000003</v>
      </c>
      <c r="S6">
        <f t="shared" si="3"/>
        <v>3.1375000000000002</v>
      </c>
      <c r="T6">
        <f>_xlfn.STDEV.S(F6:F9)</f>
        <v>0.1967231557290601</v>
      </c>
      <c r="U6">
        <f t="shared" ref="U6:W6" si="4">_xlfn.STDEV.S(G6:G9)</f>
        <v>3.5590260840104401E-2</v>
      </c>
      <c r="V6">
        <f t="shared" si="4"/>
        <v>0.50268446033935243</v>
      </c>
      <c r="W6">
        <f t="shared" si="4"/>
        <v>1.1692269525916106</v>
      </c>
      <c r="AE6">
        <f t="shared" si="2"/>
        <v>-0.21999999999999975</v>
      </c>
      <c r="AF6">
        <f t="shared" ref="AF6" si="5">AVERAGE(AE6:AE9)</f>
        <v>-0.19750000000000006</v>
      </c>
      <c r="AG6">
        <f t="shared" ref="AG6" si="6">_xlfn.STDEV.S(AE6:AE9)</f>
        <v>1.0083112945249926</v>
      </c>
    </row>
    <row r="7" spans="1:36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3.29</v>
      </c>
      <c r="G7">
        <v>1.78</v>
      </c>
      <c r="H7">
        <v>2.12</v>
      </c>
      <c r="I7" s="7">
        <v>1.99</v>
      </c>
      <c r="AE7">
        <f t="shared" si="2"/>
        <v>-1.3</v>
      </c>
    </row>
    <row r="8" spans="1:36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3.17</v>
      </c>
      <c r="G8">
        <v>1.71</v>
      </c>
      <c r="H8">
        <v>2.06</v>
      </c>
      <c r="I8" s="7">
        <v>2.76</v>
      </c>
      <c r="AE8">
        <f t="shared" si="2"/>
        <v>-0.41000000000000014</v>
      </c>
    </row>
    <row r="9" spans="1:36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3.62</v>
      </c>
      <c r="G9" s="9">
        <v>1.79</v>
      </c>
      <c r="H9" s="9">
        <v>3.13</v>
      </c>
      <c r="I9" s="10">
        <v>4.76</v>
      </c>
      <c r="AE9">
        <f t="shared" si="2"/>
        <v>1.1399999999999997</v>
      </c>
    </row>
    <row r="10" spans="1:36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3.05</v>
      </c>
      <c r="G10">
        <v>1.34</v>
      </c>
      <c r="H10">
        <v>3.88</v>
      </c>
      <c r="I10" s="7">
        <v>5.3</v>
      </c>
      <c r="P10">
        <f>AVERAGE(F10:F13)</f>
        <v>3.0824999999999996</v>
      </c>
      <c r="Q10">
        <f t="shared" ref="Q10:S10" si="7">AVERAGE(G10:G13)</f>
        <v>1.5174999999999998</v>
      </c>
      <c r="R10">
        <f t="shared" si="7"/>
        <v>3.66</v>
      </c>
      <c r="S10">
        <f t="shared" si="7"/>
        <v>5.8174999999999999</v>
      </c>
      <c r="T10">
        <f>_xlfn.STDEV.S(F10:F13)</f>
        <v>8.4606934309980356E-2</v>
      </c>
      <c r="U10">
        <f t="shared" ref="U10:W10" si="8">_xlfn.STDEV.S(G10:G13)</f>
        <v>0.1584034932274748</v>
      </c>
      <c r="V10">
        <f t="shared" si="8"/>
        <v>0.3229034943549956</v>
      </c>
      <c r="W10">
        <f t="shared" si="8"/>
        <v>0.65024995194155888</v>
      </c>
      <c r="AE10">
        <f t="shared" si="2"/>
        <v>2.25</v>
      </c>
      <c r="AF10">
        <f t="shared" ref="AF10" si="9">AVERAGE(AE10:AE13)</f>
        <v>2.7349999999999999</v>
      </c>
      <c r="AG10">
        <f>_xlfn.STDEV.S(AE10:AE13)</f>
        <v>0.56999999999999962</v>
      </c>
    </row>
    <row r="11" spans="1:36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3.17</v>
      </c>
      <c r="G11">
        <v>1.47</v>
      </c>
      <c r="H11">
        <v>3.54</v>
      </c>
      <c r="I11" s="7">
        <v>6.52</v>
      </c>
      <c r="AE11">
        <f t="shared" si="2"/>
        <v>3.3499999999999996</v>
      </c>
    </row>
    <row r="12" spans="1:36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2.98</v>
      </c>
      <c r="G12">
        <v>1.54</v>
      </c>
      <c r="H12">
        <v>3.26</v>
      </c>
      <c r="I12" s="7">
        <v>5.23</v>
      </c>
      <c r="AE12">
        <f t="shared" si="2"/>
        <v>2.2500000000000004</v>
      </c>
    </row>
    <row r="13" spans="1:36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3.13</v>
      </c>
      <c r="G13" s="9">
        <v>1.72</v>
      </c>
      <c r="H13" s="9">
        <v>3.96</v>
      </c>
      <c r="I13" s="10">
        <v>6.22</v>
      </c>
      <c r="AE13">
        <f t="shared" si="2"/>
        <v>3.09</v>
      </c>
    </row>
    <row r="14" spans="1:36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2.93</v>
      </c>
      <c r="G14">
        <v>1.84</v>
      </c>
      <c r="H14">
        <v>5.43</v>
      </c>
      <c r="I14" s="7">
        <v>3.5</v>
      </c>
      <c r="J14">
        <v>3.8</v>
      </c>
      <c r="P14">
        <f>AVERAGE(F14:F17)</f>
        <v>3.0500000000000003</v>
      </c>
      <c r="Q14">
        <f t="shared" ref="Q14:S14" si="10">AVERAGE(G14:G17)</f>
        <v>2.0625</v>
      </c>
      <c r="R14">
        <f t="shared" si="10"/>
        <v>5.3400000000000007</v>
      </c>
      <c r="S14">
        <f t="shared" si="10"/>
        <v>3.6524999999999999</v>
      </c>
      <c r="T14">
        <f>_xlfn.STDEV.S(F14:F17)</f>
        <v>0.18239152027072592</v>
      </c>
      <c r="U14">
        <f t="shared" ref="U14:W14" si="11">_xlfn.STDEV.S(G14:G17)</f>
        <v>0.33069371529155611</v>
      </c>
      <c r="V14">
        <f t="shared" si="11"/>
        <v>0.4873055167619863</v>
      </c>
      <c r="W14">
        <f t="shared" si="11"/>
        <v>0.89930992062432902</v>
      </c>
      <c r="AE14">
        <f t="shared" si="2"/>
        <v>0.56999999999999984</v>
      </c>
      <c r="AF14">
        <f t="shared" ref="AF14" si="12">AVERAGE(AE14:AE17)</f>
        <v>0.60250000000000004</v>
      </c>
      <c r="AG14">
        <f t="shared" ref="AG14" si="13">_xlfn.STDEV.S(AE14:AE17)</f>
        <v>0.93891337903628458</v>
      </c>
    </row>
    <row r="15" spans="1:36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2.95</v>
      </c>
      <c r="G15">
        <v>1.84</v>
      </c>
      <c r="H15">
        <v>5.37</v>
      </c>
      <c r="I15" s="7">
        <v>2.86</v>
      </c>
      <c r="J15">
        <v>2.72</v>
      </c>
      <c r="AE15">
        <f t="shared" si="2"/>
        <v>-9.0000000000000302E-2</v>
      </c>
    </row>
    <row r="16" spans="1:36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3.32</v>
      </c>
      <c r="G16">
        <v>2.0299999999999998</v>
      </c>
      <c r="H16">
        <v>4.6900000000000004</v>
      </c>
      <c r="I16" s="7">
        <v>3.31</v>
      </c>
      <c r="J16">
        <v>3.09</v>
      </c>
      <c r="AE16">
        <f t="shared" si="2"/>
        <v>-9.9999999999997868E-3</v>
      </c>
    </row>
    <row r="17" spans="1:39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</v>
      </c>
      <c r="G17" s="9">
        <v>2.54</v>
      </c>
      <c r="H17" s="9">
        <v>5.87</v>
      </c>
      <c r="I17" s="10">
        <v>4.9400000000000004</v>
      </c>
      <c r="J17">
        <v>4.9000000000000004</v>
      </c>
      <c r="AE17">
        <f t="shared" si="2"/>
        <v>1.9400000000000004</v>
      </c>
    </row>
    <row r="18" spans="1:39" x14ac:dyDescent="0.3">
      <c r="A18" s="63" t="s">
        <v>98</v>
      </c>
      <c r="B18" s="64" t="s">
        <v>21</v>
      </c>
      <c r="C18" s="64" t="s">
        <v>15</v>
      </c>
      <c r="D18" s="64" t="str">
        <f t="shared" ref="D18:D49" si="14">A18&amp;B18</f>
        <v>PFOSlow</v>
      </c>
      <c r="E18" s="64" t="s">
        <v>32</v>
      </c>
      <c r="F18" s="64">
        <v>3.23</v>
      </c>
      <c r="G18" s="64">
        <v>1.66</v>
      </c>
      <c r="H18" s="64">
        <v>3.87</v>
      </c>
      <c r="I18" s="65">
        <v>4.8899999999999997</v>
      </c>
      <c r="P18">
        <f>AVERAGE(F18:F21)</f>
        <v>3.16</v>
      </c>
      <c r="Q18">
        <f t="shared" ref="Q18:S18" si="15">AVERAGE(G18:G21)</f>
        <v>1.5249999999999999</v>
      </c>
      <c r="R18">
        <f t="shared" si="15"/>
        <v>2.86</v>
      </c>
      <c r="S18">
        <f t="shared" si="15"/>
        <v>3.4999999999999996</v>
      </c>
      <c r="T18">
        <f>_xlfn.STDEV.S(F18:F21)</f>
        <v>0.19899748742132403</v>
      </c>
      <c r="U18">
        <f t="shared" ref="U18:W18" si="16">_xlfn.STDEV.S(G18:G21)</f>
        <v>0.10082988974836114</v>
      </c>
      <c r="V18">
        <f t="shared" si="16"/>
        <v>0.69055533208184594</v>
      </c>
      <c r="W18">
        <f t="shared" si="16"/>
        <v>0.95278539031620302</v>
      </c>
      <c r="X18">
        <f>((I18-S$6)/S$6)*100</f>
        <v>55.856573705179272</v>
      </c>
      <c r="Y18">
        <f>AVERAGE(X18:X21)</f>
        <v>11.55378486055776</v>
      </c>
      <c r="Z18">
        <f>_xlfn.STDEV.S(X18:X21)</f>
        <v>30.367661842747516</v>
      </c>
      <c r="AA18">
        <f>((I18-$S$2)/$S$2)*100</f>
        <v>116.61129568106307</v>
      </c>
      <c r="AB18">
        <f>AVERAGE(AA18:AA21)</f>
        <v>55.038759689922458</v>
      </c>
      <c r="AC18">
        <f>_xlfn.STDEV.S(AA18:AA21)</f>
        <v>42.205332904372234</v>
      </c>
      <c r="AE18">
        <f t="shared" si="2"/>
        <v>1.6599999999999997</v>
      </c>
      <c r="AF18">
        <f t="shared" ref="AF18" si="17">AVERAGE(AE18:AE21)</f>
        <v>0.33999999999999986</v>
      </c>
      <c r="AG18">
        <f t="shared" ref="AG18" si="18">_xlfn.STDEV.S(AE18:AE21)</f>
        <v>0.95229547235438783</v>
      </c>
      <c r="AH18">
        <f>((AE18-$AF$6)/$AF$6)*100</f>
        <v>-940.50632911392358</v>
      </c>
      <c r="AI18">
        <f>AVERAGE(AH18:AH21)</f>
        <v>-272.15189873417705</v>
      </c>
      <c r="AJ18">
        <f>_xlfn.STDEV.S(AH18:AH21)</f>
        <v>482.17492271108227</v>
      </c>
      <c r="AK18">
        <f>((AE18-$AF$2)/$AF$2)*100</f>
        <v>-295.87020648967547</v>
      </c>
      <c r="AL18">
        <f>AVERAGE(AK18:AK21)</f>
        <v>-140.11799410029496</v>
      </c>
      <c r="AM18">
        <f>_xlfn.STDEV.S(AK18:AK21)</f>
        <v>112.36524747544399</v>
      </c>
    </row>
    <row r="19" spans="1:39" x14ac:dyDescent="0.3">
      <c r="A19" s="63" t="s">
        <v>98</v>
      </c>
      <c r="B19" s="64" t="s">
        <v>21</v>
      </c>
      <c r="C19" s="64" t="s">
        <v>15</v>
      </c>
      <c r="D19" s="64" t="str">
        <f t="shared" si="14"/>
        <v>PFOSlow</v>
      </c>
      <c r="E19" s="64" t="s">
        <v>33</v>
      </c>
      <c r="F19" s="64">
        <v>3.41</v>
      </c>
      <c r="G19" s="64">
        <v>1.47</v>
      </c>
      <c r="H19" s="64">
        <v>2.56</v>
      </c>
      <c r="I19" s="65">
        <v>2.88</v>
      </c>
      <c r="X19">
        <f t="shared" ref="X19:X49" si="19">((I19-S$6)/S$6)*100</f>
        <v>-8.2071713147410446</v>
      </c>
      <c r="AA19">
        <f t="shared" ref="AA19:AA49" si="20">((I19-$S$2)/$S$2)*100</f>
        <v>27.574750830564764</v>
      </c>
      <c r="AE19">
        <f t="shared" si="2"/>
        <v>-0.53000000000000025</v>
      </c>
      <c r="AH19">
        <f t="shared" ref="AH19:AH49" si="21">((AE19-$AF$6)/$AF$6)*100</f>
        <v>168.35443037974687</v>
      </c>
      <c r="AK19">
        <f t="shared" ref="AK19:AK49" si="22">((AE19-$AF$2)/$AF$2)*100</f>
        <v>-37.463126843657776</v>
      </c>
    </row>
    <row r="20" spans="1:39" x14ac:dyDescent="0.3">
      <c r="A20" s="63" t="s">
        <v>98</v>
      </c>
      <c r="B20" s="64" t="s">
        <v>21</v>
      </c>
      <c r="C20" s="64" t="s">
        <v>15</v>
      </c>
      <c r="D20" s="64" t="str">
        <f t="shared" si="14"/>
        <v>PFOSlow</v>
      </c>
      <c r="E20" s="64" t="s">
        <v>34</v>
      </c>
      <c r="F20" s="64">
        <v>3.01</v>
      </c>
      <c r="G20" s="64">
        <v>1.43</v>
      </c>
      <c r="H20" s="64">
        <v>2.3199999999999998</v>
      </c>
      <c r="I20" s="65">
        <v>2.88</v>
      </c>
      <c r="X20">
        <f t="shared" si="19"/>
        <v>-8.2071713147410446</v>
      </c>
      <c r="AA20">
        <f t="shared" si="20"/>
        <v>27.574750830564764</v>
      </c>
      <c r="AE20">
        <f t="shared" si="2"/>
        <v>-0.12999999999999989</v>
      </c>
      <c r="AH20">
        <f t="shared" si="21"/>
        <v>-34.177215189873493</v>
      </c>
      <c r="AK20">
        <f t="shared" si="22"/>
        <v>-84.660766961651916</v>
      </c>
    </row>
    <row r="21" spans="1:39" ht="15" thickBot="1" x14ac:dyDescent="0.35">
      <c r="A21" s="136" t="s">
        <v>98</v>
      </c>
      <c r="B21" s="67" t="s">
        <v>21</v>
      </c>
      <c r="C21" s="67" t="s">
        <v>15</v>
      </c>
      <c r="D21" s="67" t="str">
        <f t="shared" si="14"/>
        <v>PFOSlow</v>
      </c>
      <c r="E21" s="67" t="s">
        <v>35</v>
      </c>
      <c r="F21" s="67">
        <v>2.99</v>
      </c>
      <c r="G21" s="67">
        <v>1.54</v>
      </c>
      <c r="H21" s="67">
        <v>2.69</v>
      </c>
      <c r="I21" s="68">
        <v>3.35</v>
      </c>
      <c r="X21">
        <f t="shared" si="19"/>
        <v>6.7729083665338612</v>
      </c>
      <c r="AA21">
        <f t="shared" si="20"/>
        <v>48.39424141749722</v>
      </c>
      <c r="AE21">
        <f t="shared" si="2"/>
        <v>0.35999999999999988</v>
      </c>
      <c r="AH21">
        <f t="shared" si="21"/>
        <v>-282.27848101265806</v>
      </c>
      <c r="AK21">
        <f t="shared" si="22"/>
        <v>-142.47787610619469</v>
      </c>
    </row>
    <row r="22" spans="1:39" x14ac:dyDescent="0.3">
      <c r="A22" s="69" t="s">
        <v>98</v>
      </c>
      <c r="B22" s="15" t="s">
        <v>22</v>
      </c>
      <c r="C22" s="15" t="s">
        <v>15</v>
      </c>
      <c r="D22" s="15" t="str">
        <f t="shared" si="14"/>
        <v>PFOShigh</v>
      </c>
      <c r="E22" s="15" t="s">
        <v>32</v>
      </c>
      <c r="F22" s="15">
        <v>3.05</v>
      </c>
      <c r="G22" s="15">
        <v>1.56</v>
      </c>
      <c r="H22" s="15">
        <v>1.65</v>
      </c>
      <c r="I22" s="16">
        <v>2.65</v>
      </c>
      <c r="P22">
        <f>AVERAGE(F22:F25)</f>
        <v>3.25</v>
      </c>
      <c r="Q22">
        <f t="shared" ref="Q22:S22" si="23">AVERAGE(G22:G25)</f>
        <v>1.7225000000000001</v>
      </c>
      <c r="R22">
        <f t="shared" si="23"/>
        <v>1.9975000000000001</v>
      </c>
      <c r="S22">
        <f t="shared" si="23"/>
        <v>2.9375</v>
      </c>
      <c r="T22">
        <f>_xlfn.STDEV.S(F22:F25)</f>
        <v>0.22730302828309754</v>
      </c>
      <c r="U22">
        <f t="shared" ref="U22:W22" si="24">_xlfn.STDEV.S(G22:G25)</f>
        <v>0.21234798484248935</v>
      </c>
      <c r="V22">
        <f t="shared" si="24"/>
        <v>0.27633011658762913</v>
      </c>
      <c r="W22">
        <f t="shared" si="24"/>
        <v>0.50222007128349433</v>
      </c>
      <c r="X22">
        <f t="shared" si="19"/>
        <v>-15.537848605577697</v>
      </c>
      <c r="Y22">
        <f>AVERAGE(X22:X25)</f>
        <v>-6.3745019920318819</v>
      </c>
      <c r="Z22">
        <f>_xlfn.STDEV.S(X22:X25)</f>
        <v>16.007014224175176</v>
      </c>
      <c r="AA22">
        <f t="shared" si="20"/>
        <v>17.386489479512719</v>
      </c>
      <c r="AB22">
        <f>AVERAGE(AA22:AA25)</f>
        <v>30.121816168327776</v>
      </c>
      <c r="AC22">
        <f>_xlfn.STDEV.S(AA22:AA25)</f>
        <v>22.246736269479339</v>
      </c>
      <c r="AE22">
        <f t="shared" si="2"/>
        <v>-0.39999999999999991</v>
      </c>
      <c r="AF22">
        <f t="shared" ref="AF22" si="25">AVERAGE(AE22:AE25)</f>
        <v>-0.3125</v>
      </c>
      <c r="AG22">
        <f t="shared" ref="AG22" si="26">_xlfn.STDEV.S(AE22:AE25)</f>
        <v>0.28790912918257167</v>
      </c>
      <c r="AH22">
        <f t="shared" si="21"/>
        <v>102.53164556962014</v>
      </c>
      <c r="AI22">
        <f t="shared" ref="AI22" si="27">AVERAGE(AH22:AH25)</f>
        <v>58.227848101265785</v>
      </c>
      <c r="AJ22">
        <f t="shared" ref="AJ22" si="28">_xlfn.STDEV.S(AH22:AH25)</f>
        <v>145.7767742696565</v>
      </c>
      <c r="AK22">
        <f t="shared" si="22"/>
        <v>-52.802359882005902</v>
      </c>
      <c r="AL22">
        <f t="shared" ref="AL22" si="29">AVERAGE(AK22:AK25)</f>
        <v>-63.126843657817105</v>
      </c>
      <c r="AM22">
        <f t="shared" ref="AM22" si="30">_xlfn.STDEV.S(AK22:AK25)</f>
        <v>33.97157866461022</v>
      </c>
    </row>
    <row r="23" spans="1:39" x14ac:dyDescent="0.3">
      <c r="A23" s="69" t="s">
        <v>98</v>
      </c>
      <c r="B23" s="15" t="s">
        <v>22</v>
      </c>
      <c r="C23" s="15" t="s">
        <v>15</v>
      </c>
      <c r="D23" s="15" t="str">
        <f t="shared" si="14"/>
        <v>PFOShigh</v>
      </c>
      <c r="E23" s="15" t="s">
        <v>33</v>
      </c>
      <c r="F23" s="15">
        <v>3.1</v>
      </c>
      <c r="G23" s="15">
        <v>1.58</v>
      </c>
      <c r="H23" s="15">
        <v>1.91</v>
      </c>
      <c r="I23" s="16">
        <v>2.5299999999999998</v>
      </c>
      <c r="X23">
        <f t="shared" si="19"/>
        <v>-19.362549800796824</v>
      </c>
      <c r="AA23">
        <f t="shared" si="20"/>
        <v>12.070874861572513</v>
      </c>
      <c r="AE23">
        <f t="shared" si="2"/>
        <v>-0.57000000000000028</v>
      </c>
      <c r="AH23">
        <f t="shared" si="21"/>
        <v>188.60759493670892</v>
      </c>
      <c r="AK23">
        <f t="shared" si="22"/>
        <v>-32.74336283185837</v>
      </c>
    </row>
    <row r="24" spans="1:39" x14ac:dyDescent="0.3">
      <c r="A24" s="69" t="s">
        <v>98</v>
      </c>
      <c r="B24" s="15" t="s">
        <v>22</v>
      </c>
      <c r="C24" s="15" t="s">
        <v>15</v>
      </c>
      <c r="D24" s="15" t="str">
        <f t="shared" si="14"/>
        <v>PFOShigh</v>
      </c>
      <c r="E24" s="15" t="s">
        <v>34</v>
      </c>
      <c r="F24" s="15">
        <v>3.3</v>
      </c>
      <c r="G24" s="15">
        <v>1.73</v>
      </c>
      <c r="H24" s="15">
        <v>2.27</v>
      </c>
      <c r="I24" s="16">
        <v>2.92</v>
      </c>
      <c r="X24">
        <f t="shared" si="19"/>
        <v>-6.9322709163346694</v>
      </c>
      <c r="AA24">
        <f t="shared" si="20"/>
        <v>29.346622369878165</v>
      </c>
      <c r="AE24">
        <f t="shared" si="2"/>
        <v>-0.37999999999999989</v>
      </c>
      <c r="AH24">
        <f t="shared" si="21"/>
        <v>92.405063291139129</v>
      </c>
      <c r="AK24">
        <f t="shared" si="22"/>
        <v>-55.162241887905616</v>
      </c>
    </row>
    <row r="25" spans="1:39" ht="15" thickBot="1" x14ac:dyDescent="0.35">
      <c r="A25" s="137" t="s">
        <v>98</v>
      </c>
      <c r="B25" s="71" t="s">
        <v>22</v>
      </c>
      <c r="C25" s="71" t="s">
        <v>15</v>
      </c>
      <c r="D25" s="71" t="str">
        <f t="shared" si="14"/>
        <v>PFOShigh</v>
      </c>
      <c r="E25" s="71" t="s">
        <v>35</v>
      </c>
      <c r="F25" s="71">
        <v>3.55</v>
      </c>
      <c r="G25" s="71">
        <v>2.02</v>
      </c>
      <c r="H25" s="71">
        <v>2.16</v>
      </c>
      <c r="I25" s="72">
        <v>3.65</v>
      </c>
      <c r="X25">
        <f t="shared" si="19"/>
        <v>16.334661354581666</v>
      </c>
      <c r="AA25">
        <f t="shared" si="20"/>
        <v>61.683277962347702</v>
      </c>
      <c r="AE25">
        <f t="shared" si="2"/>
        <v>0.10000000000000009</v>
      </c>
      <c r="AH25">
        <f t="shared" si="21"/>
        <v>-150.63291139240508</v>
      </c>
      <c r="AK25">
        <f t="shared" si="22"/>
        <v>-111.79941002949853</v>
      </c>
    </row>
    <row r="26" spans="1:39" x14ac:dyDescent="0.3">
      <c r="A26" s="73" t="s">
        <v>97</v>
      </c>
      <c r="B26" s="18" t="s">
        <v>21</v>
      </c>
      <c r="C26" s="18" t="s">
        <v>15</v>
      </c>
      <c r="D26" s="18" t="str">
        <f t="shared" si="14"/>
        <v>PFOS+Carblow</v>
      </c>
      <c r="E26" s="18" t="s">
        <v>32</v>
      </c>
      <c r="F26" s="18">
        <v>3.02</v>
      </c>
      <c r="G26" s="18">
        <v>2.06</v>
      </c>
      <c r="H26" s="18">
        <v>2.2200000000000002</v>
      </c>
      <c r="I26" s="19">
        <v>3.06</v>
      </c>
      <c r="P26">
        <f>AVERAGE(F26:F29)</f>
        <v>3.0749999999999997</v>
      </c>
      <c r="Q26">
        <f t="shared" ref="Q26:S26" si="31">AVERAGE(G26:G29)</f>
        <v>2.2400000000000002</v>
      </c>
      <c r="R26">
        <f t="shared" si="31"/>
        <v>2.3475000000000001</v>
      </c>
      <c r="S26">
        <f t="shared" si="31"/>
        <v>3.5025000000000004</v>
      </c>
      <c r="T26">
        <f>_xlfn.STDEV.S(F26:F29)</f>
        <v>0.13964240043768927</v>
      </c>
      <c r="U26">
        <f t="shared" ref="U26:W26" si="32">_xlfn.STDEV.S(G26:G29)</f>
        <v>0.16990193249832883</v>
      </c>
      <c r="V26">
        <f t="shared" si="32"/>
        <v>0.18463928798245149</v>
      </c>
      <c r="W26">
        <f t="shared" si="32"/>
        <v>0.40532908440755477</v>
      </c>
      <c r="X26">
        <f t="shared" si="19"/>
        <v>-2.4701195219123546</v>
      </c>
      <c r="Y26">
        <f>AVERAGE(X26:X29)</f>
        <v>11.633466135458159</v>
      </c>
      <c r="Z26">
        <f>_xlfn.STDEV.S(X26:X29)</f>
        <v>12.918855279922063</v>
      </c>
      <c r="AA26">
        <f t="shared" si="20"/>
        <v>35.548172757475065</v>
      </c>
      <c r="AB26">
        <f>AVERAGE(AA26:AA29)</f>
        <v>55.149501661129548</v>
      </c>
      <c r="AC26">
        <f>_xlfn.STDEV.S(AA26:AA29)</f>
        <v>17.954776717942611</v>
      </c>
      <c r="AE26">
        <f t="shared" si="2"/>
        <v>4.0000000000000036E-2</v>
      </c>
      <c r="AF26">
        <f>AVERAGE(AE26:AE29)</f>
        <v>0.42749999999999999</v>
      </c>
      <c r="AG26">
        <f t="shared" ref="AG26" si="33">_xlfn.STDEV.S(AE26:AE29)</f>
        <v>0.35621856586464812</v>
      </c>
      <c r="AH26">
        <f t="shared" si="21"/>
        <v>-120.25316455696205</v>
      </c>
      <c r="AI26">
        <f t="shared" ref="AI26" si="34">AVERAGE(AH26:AH29)</f>
        <v>-316.45569620253161</v>
      </c>
      <c r="AJ26">
        <f t="shared" ref="AJ26" si="35">_xlfn.STDEV.S(AH26:AH29)</f>
        <v>180.36383081754329</v>
      </c>
      <c r="AK26">
        <f>((AE26-$AF$2)/$AF$2)*100</f>
        <v>-104.71976401179941</v>
      </c>
      <c r="AL26">
        <f t="shared" ref="AL26" si="36">AVERAGE(AK26:AK29)</f>
        <v>-150.44247787610621</v>
      </c>
      <c r="AM26">
        <f t="shared" ref="AM26" si="37">_xlfn.STDEV.S(AK26:AK29)</f>
        <v>42.031689187569043</v>
      </c>
    </row>
    <row r="27" spans="1:39" x14ac:dyDescent="0.3">
      <c r="A27" s="73" t="s">
        <v>97</v>
      </c>
      <c r="B27" s="18" t="s">
        <v>21</v>
      </c>
      <c r="C27" s="18" t="s">
        <v>15</v>
      </c>
      <c r="D27" s="18" t="str">
        <f t="shared" si="14"/>
        <v>PFOS+Carblow</v>
      </c>
      <c r="E27" s="18" t="s">
        <v>33</v>
      </c>
      <c r="F27" s="18">
        <v>2.93</v>
      </c>
      <c r="G27" s="18">
        <v>2.2200000000000002</v>
      </c>
      <c r="H27" s="18">
        <v>2.2000000000000002</v>
      </c>
      <c r="I27" s="19">
        <v>3.67</v>
      </c>
      <c r="X27">
        <f t="shared" si="19"/>
        <v>16.972111553784853</v>
      </c>
      <c r="AA27">
        <f t="shared" si="20"/>
        <v>62.5692137320044</v>
      </c>
      <c r="AE27">
        <f t="shared" si="2"/>
        <v>0.73999999999999977</v>
      </c>
      <c r="AH27">
        <f t="shared" si="21"/>
        <v>-474.68354430379725</v>
      </c>
      <c r="AK27">
        <f t="shared" si="22"/>
        <v>-187.31563421828906</v>
      </c>
    </row>
    <row r="28" spans="1:39" x14ac:dyDescent="0.3">
      <c r="A28" s="73" t="s">
        <v>97</v>
      </c>
      <c r="B28" s="18" t="s">
        <v>21</v>
      </c>
      <c r="C28" s="18" t="s">
        <v>15</v>
      </c>
      <c r="D28" s="18" t="str">
        <f t="shared" si="14"/>
        <v>PFOS+Carblow</v>
      </c>
      <c r="E28" s="18" t="s">
        <v>34</v>
      </c>
      <c r="F28" s="18">
        <v>3.09</v>
      </c>
      <c r="G28" s="18">
        <v>2.4700000000000002</v>
      </c>
      <c r="H28" s="18">
        <v>2.37</v>
      </c>
      <c r="I28" s="19">
        <v>3.3</v>
      </c>
      <c r="X28">
        <f t="shared" si="19"/>
        <v>5.1792828685258847</v>
      </c>
      <c r="AA28">
        <f t="shared" si="20"/>
        <v>46.179401993355455</v>
      </c>
      <c r="AE28">
        <f t="shared" si="2"/>
        <v>0.20999999999999996</v>
      </c>
      <c r="AH28">
        <f t="shared" si="21"/>
        <v>-206.32911392405057</v>
      </c>
      <c r="AK28">
        <f t="shared" si="22"/>
        <v>-124.77876106194689</v>
      </c>
    </row>
    <row r="29" spans="1:39" ht="15" thickBot="1" x14ac:dyDescent="0.35">
      <c r="A29" s="138" t="s">
        <v>97</v>
      </c>
      <c r="B29" s="75" t="s">
        <v>21</v>
      </c>
      <c r="C29" s="75" t="s">
        <v>15</v>
      </c>
      <c r="D29" s="75" t="str">
        <f t="shared" si="14"/>
        <v>PFOS+Carblow</v>
      </c>
      <c r="E29" s="75" t="s">
        <v>35</v>
      </c>
      <c r="F29" s="75">
        <v>3.26</v>
      </c>
      <c r="G29" s="75">
        <v>2.21</v>
      </c>
      <c r="H29" s="75">
        <v>2.6</v>
      </c>
      <c r="I29" s="76">
        <v>3.98</v>
      </c>
      <c r="X29">
        <f t="shared" si="19"/>
        <v>26.852589641434253</v>
      </c>
      <c r="AA29">
        <f t="shared" si="20"/>
        <v>76.301218161683266</v>
      </c>
      <c r="AE29">
        <f t="shared" si="2"/>
        <v>0.7200000000000002</v>
      </c>
      <c r="AH29">
        <f t="shared" si="21"/>
        <v>-464.55696202531647</v>
      </c>
      <c r="AK29">
        <f t="shared" si="22"/>
        <v>-184.9557522123894</v>
      </c>
    </row>
    <row r="30" spans="1:39" x14ac:dyDescent="0.3">
      <c r="A30" s="77" t="s">
        <v>97</v>
      </c>
      <c r="B30" s="21" t="s">
        <v>22</v>
      </c>
      <c r="C30" s="21" t="s">
        <v>15</v>
      </c>
      <c r="D30" s="21" t="str">
        <f t="shared" si="14"/>
        <v>PFOS+Carbhigh</v>
      </c>
      <c r="E30" s="21" t="s">
        <v>32</v>
      </c>
      <c r="F30" s="21">
        <v>3.06</v>
      </c>
      <c r="G30" s="21">
        <v>1.74</v>
      </c>
      <c r="H30" s="21">
        <v>2.39</v>
      </c>
      <c r="I30" s="22">
        <v>3.44</v>
      </c>
      <c r="P30">
        <f>AVERAGE(F30:F33)</f>
        <v>3.3325000000000005</v>
      </c>
      <c r="Q30">
        <f t="shared" ref="Q30:S30" si="38">AVERAGE(G30:G33)</f>
        <v>1.8900000000000001</v>
      </c>
      <c r="R30">
        <f t="shared" si="38"/>
        <v>2.7675000000000001</v>
      </c>
      <c r="S30">
        <f t="shared" si="38"/>
        <v>3.3400000000000003</v>
      </c>
      <c r="T30">
        <f>_xlfn.STDEV.S(F30:F33)</f>
        <v>0.18839232114570564</v>
      </c>
      <c r="U30">
        <f t="shared" ref="U30:W30" si="39">_xlfn.STDEV.S(G30:G33)</f>
        <v>0.13589211407092999</v>
      </c>
      <c r="V30">
        <f t="shared" si="39"/>
        <v>0.25824729750118713</v>
      </c>
      <c r="W30">
        <f t="shared" si="39"/>
        <v>0.2679552201394852</v>
      </c>
      <c r="X30">
        <f t="shared" si="19"/>
        <v>9.6414342629481986</v>
      </c>
      <c r="Y30">
        <f>AVERAGE(X30:X33)</f>
        <v>6.454183266932267</v>
      </c>
      <c r="Z30">
        <f>_xlfn.STDEV.S(X30:X33)</f>
        <v>8.5404054227724338</v>
      </c>
      <c r="AA30">
        <f t="shared" si="20"/>
        <v>52.380952380952358</v>
      </c>
      <c r="AB30">
        <f>AVERAGE(AA30:AA33)</f>
        <v>47.951273532668864</v>
      </c>
      <c r="AC30">
        <f>_xlfn.STDEV.S(AA30:AA33)</f>
        <v>11.869555709390257</v>
      </c>
      <c r="AE30">
        <f t="shared" si="2"/>
        <v>0.37999999999999989</v>
      </c>
      <c r="AF30">
        <f t="shared" ref="AF30" si="40">AVERAGE(AE30:AE33)</f>
        <v>7.4999999999999512E-3</v>
      </c>
      <c r="AG30">
        <f t="shared" ref="AG30" si="41">_xlfn.STDEV.S(AE30:AE33)</f>
        <v>0.36436016979540076</v>
      </c>
      <c r="AH30">
        <f t="shared" si="21"/>
        <v>-292.40506329113913</v>
      </c>
      <c r="AI30">
        <f t="shared" ref="AI30" si="42">AVERAGE(AH30:AH33)</f>
        <v>-103.79746835443035</v>
      </c>
      <c r="AJ30">
        <f t="shared" ref="AJ30" si="43">_xlfn.STDEV.S(AH30:AH33)</f>
        <v>184.48616192172187</v>
      </c>
      <c r="AK30">
        <f t="shared" si="22"/>
        <v>-144.83775811209438</v>
      </c>
      <c r="AL30">
        <f t="shared" ref="AL30" si="44">AVERAGE(AK30:AK33)</f>
        <v>-100.88495575221239</v>
      </c>
      <c r="AM30">
        <f>_xlfn.STDEV.S(AK30:AK33)</f>
        <v>42.992350418336351</v>
      </c>
    </row>
    <row r="31" spans="1:39" x14ac:dyDescent="0.3">
      <c r="A31" s="77" t="s">
        <v>97</v>
      </c>
      <c r="B31" s="21" t="s">
        <v>22</v>
      </c>
      <c r="C31" s="21" t="s">
        <v>15</v>
      </c>
      <c r="D31" s="21" t="str">
        <f t="shared" si="14"/>
        <v>PFOS+Carbhigh</v>
      </c>
      <c r="E31" s="21" t="s">
        <v>33</v>
      </c>
      <c r="F31" s="21">
        <v>3.49</v>
      </c>
      <c r="G31" s="21">
        <v>2.0099999999999998</v>
      </c>
      <c r="H31" s="21">
        <v>2.88</v>
      </c>
      <c r="I31" s="22">
        <v>3.41</v>
      </c>
      <c r="X31">
        <f t="shared" si="19"/>
        <v>8.6852589641434239</v>
      </c>
      <c r="AA31">
        <f t="shared" si="20"/>
        <v>51.052048726467312</v>
      </c>
      <c r="AE31">
        <f t="shared" si="2"/>
        <v>-8.0000000000000071E-2</v>
      </c>
      <c r="AH31">
        <f t="shared" si="21"/>
        <v>-59.493670886075925</v>
      </c>
      <c r="AK31">
        <f t="shared" si="22"/>
        <v>-90.560471976401175</v>
      </c>
    </row>
    <row r="32" spans="1:39" x14ac:dyDescent="0.3">
      <c r="A32" s="77" t="s">
        <v>97</v>
      </c>
      <c r="B32" s="21" t="s">
        <v>22</v>
      </c>
      <c r="C32" s="21" t="s">
        <v>15</v>
      </c>
      <c r="D32" s="21" t="str">
        <f t="shared" si="14"/>
        <v>PFOS+Carbhigh</v>
      </c>
      <c r="E32" s="21" t="s">
        <v>34</v>
      </c>
      <c r="F32" s="21">
        <v>3.41</v>
      </c>
      <c r="G32" s="21">
        <v>2</v>
      </c>
      <c r="H32" s="21">
        <v>2.97</v>
      </c>
      <c r="I32" s="22">
        <v>2.95</v>
      </c>
      <c r="X32">
        <f t="shared" si="19"/>
        <v>-5.9760956175298796</v>
      </c>
      <c r="AA32">
        <f t="shared" si="20"/>
        <v>30.675526024363226</v>
      </c>
      <c r="AE32">
        <f t="shared" si="2"/>
        <v>-0.45999999999999996</v>
      </c>
      <c r="AH32">
        <f t="shared" si="21"/>
        <v>132.9113924050632</v>
      </c>
      <c r="AK32">
        <f t="shared" si="22"/>
        <v>-45.722713864306783</v>
      </c>
    </row>
    <row r="33" spans="1:39" ht="15" thickBot="1" x14ac:dyDescent="0.35">
      <c r="A33" s="139" t="s">
        <v>97</v>
      </c>
      <c r="B33" s="79" t="s">
        <v>22</v>
      </c>
      <c r="C33" s="79" t="s">
        <v>15</v>
      </c>
      <c r="D33" s="79" t="str">
        <f t="shared" si="14"/>
        <v>PFOS+Carbhigh</v>
      </c>
      <c r="E33" s="79" t="s">
        <v>35</v>
      </c>
      <c r="F33" s="79">
        <v>3.37</v>
      </c>
      <c r="G33" s="79">
        <v>1.81</v>
      </c>
      <c r="H33" s="79">
        <v>2.83</v>
      </c>
      <c r="I33" s="80">
        <v>3.56</v>
      </c>
      <c r="X33">
        <f t="shared" si="19"/>
        <v>13.466135458167324</v>
      </c>
      <c r="AA33">
        <f t="shared" si="20"/>
        <v>57.696566998892564</v>
      </c>
      <c r="AE33">
        <f t="shared" si="2"/>
        <v>0.18999999999999995</v>
      </c>
      <c r="AH33">
        <f t="shared" si="21"/>
        <v>-196.20253164556956</v>
      </c>
      <c r="AK33">
        <f t="shared" si="22"/>
        <v>-122.4188790560472</v>
      </c>
    </row>
    <row r="34" spans="1:39" x14ac:dyDescent="0.3">
      <c r="A34" s="81" t="s">
        <v>99</v>
      </c>
      <c r="B34" s="24" t="s">
        <v>21</v>
      </c>
      <c r="C34" s="24" t="s">
        <v>15</v>
      </c>
      <c r="D34" s="24" t="str">
        <f t="shared" si="14"/>
        <v>PFOS+Diclow</v>
      </c>
      <c r="E34" s="24" t="s">
        <v>32</v>
      </c>
      <c r="F34" s="24">
        <v>3.17</v>
      </c>
      <c r="G34" s="24">
        <v>1.64</v>
      </c>
      <c r="H34" s="24">
        <v>1.76</v>
      </c>
      <c r="I34" s="25">
        <v>2.95</v>
      </c>
      <c r="P34">
        <f>AVERAGE(F34:F37)</f>
        <v>3.23</v>
      </c>
      <c r="Q34">
        <f t="shared" ref="Q34:S34" si="45">AVERAGE(G34:G37)</f>
        <v>1.6850000000000001</v>
      </c>
      <c r="R34">
        <f t="shared" si="45"/>
        <v>2.0625</v>
      </c>
      <c r="S34">
        <f t="shared" si="45"/>
        <v>2.7775000000000003</v>
      </c>
      <c r="T34">
        <f>_xlfn.STDEV.S(F34:F37)</f>
        <v>7.1180521680208803E-2</v>
      </c>
      <c r="U34">
        <f t="shared" ref="U34:W34" si="46">_xlfn.STDEV.S(G34:G37)</f>
        <v>8.8128693776015246E-2</v>
      </c>
      <c r="V34">
        <f t="shared" si="46"/>
        <v>0.26787745954695924</v>
      </c>
      <c r="W34">
        <f t="shared" si="46"/>
        <v>0.398277541420549</v>
      </c>
      <c r="X34">
        <f t="shared" si="19"/>
        <v>-5.9760956175298796</v>
      </c>
      <c r="Y34">
        <f>AVERAGE(X34:X37)</f>
        <v>-11.474103585657373</v>
      </c>
      <c r="Z34">
        <f>_xlfn.STDEV.S(X34:X37)</f>
        <v>12.694104905834347</v>
      </c>
      <c r="AA34">
        <f t="shared" si="20"/>
        <v>30.675526024363226</v>
      </c>
      <c r="AB34">
        <f>AVERAGE(AA34:AA37)</f>
        <v>23.034330011074182</v>
      </c>
      <c r="AC34">
        <f>_xlfn.STDEV.S(AA34:AA37)</f>
        <v>17.642416009769775</v>
      </c>
      <c r="AE34">
        <f t="shared" si="2"/>
        <v>-0.21999999999999975</v>
      </c>
      <c r="AF34">
        <f t="shared" ref="AF34" si="47">AVERAGE(AE34:AE37)</f>
        <v>-0.4524999999999999</v>
      </c>
      <c r="AG34">
        <f t="shared" ref="AG34" si="48">_xlfn.STDEV.S(AE34:AE37)</f>
        <v>0.38064638007823842</v>
      </c>
      <c r="AH34">
        <f t="shared" si="21"/>
        <v>11.392405063290976</v>
      </c>
      <c r="AI34">
        <f t="shared" ref="AI34" si="49">AVERAGE(AH34:AH37)</f>
        <v>129.11392405063279</v>
      </c>
      <c r="AJ34">
        <f t="shared" ref="AJ34" si="50">_xlfn.STDEV.S(AH34:AH37)</f>
        <v>192.7323443434118</v>
      </c>
      <c r="AK34">
        <f t="shared" si="22"/>
        <v>-74.041297935103273</v>
      </c>
      <c r="AL34">
        <f t="shared" ref="AL34" si="51">AVERAGE(AK34:AK37)</f>
        <v>-46.607669616519182</v>
      </c>
      <c r="AM34">
        <f t="shared" ref="AM34" si="52">_xlfn.STDEV.S(AK34:AK37)</f>
        <v>44.914027147874741</v>
      </c>
    </row>
    <row r="35" spans="1:39" x14ac:dyDescent="0.3">
      <c r="A35" s="81" t="s">
        <v>99</v>
      </c>
      <c r="B35" s="24" t="s">
        <v>21</v>
      </c>
      <c r="C35" s="24" t="s">
        <v>15</v>
      </c>
      <c r="D35" s="24" t="str">
        <f t="shared" si="14"/>
        <v>PFOS+Diclow</v>
      </c>
      <c r="E35" s="24" t="s">
        <v>33</v>
      </c>
      <c r="F35" s="24">
        <v>3.19</v>
      </c>
      <c r="G35" s="24">
        <v>1.72</v>
      </c>
      <c r="H35" s="24">
        <v>1.96</v>
      </c>
      <c r="I35" s="25">
        <v>2.77</v>
      </c>
      <c r="X35">
        <f t="shared" si="19"/>
        <v>-11.71314741035857</v>
      </c>
      <c r="AA35">
        <f t="shared" si="20"/>
        <v>22.702104097452917</v>
      </c>
      <c r="AE35">
        <f t="shared" si="2"/>
        <v>-0.41999999999999993</v>
      </c>
      <c r="AH35">
        <f t="shared" si="21"/>
        <v>112.65822784810115</v>
      </c>
      <c r="AK35">
        <f t="shared" si="22"/>
        <v>-50.442477876106196</v>
      </c>
    </row>
    <row r="36" spans="1:39" x14ac:dyDescent="0.3">
      <c r="A36" s="81" t="s">
        <v>99</v>
      </c>
      <c r="B36" s="24" t="s">
        <v>21</v>
      </c>
      <c r="C36" s="24" t="s">
        <v>15</v>
      </c>
      <c r="D36" s="24" t="str">
        <f t="shared" si="14"/>
        <v>PFOS+Diclow</v>
      </c>
      <c r="E36" s="24" t="s">
        <v>34</v>
      </c>
      <c r="F36" s="24">
        <v>3.23</v>
      </c>
      <c r="G36" s="24">
        <v>1.79</v>
      </c>
      <c r="H36" s="24">
        <v>2.14</v>
      </c>
      <c r="I36" s="25">
        <v>2.23</v>
      </c>
      <c r="X36">
        <f t="shared" si="19"/>
        <v>-28.924302788844624</v>
      </c>
      <c r="AA36">
        <f t="shared" si="20"/>
        <v>-1.2181616832779756</v>
      </c>
      <c r="AE36">
        <f t="shared" si="2"/>
        <v>-1</v>
      </c>
      <c r="AH36">
        <f t="shared" si="21"/>
        <v>406.32911392405049</v>
      </c>
      <c r="AK36">
        <f t="shared" si="22"/>
        <v>17.994100294985262</v>
      </c>
    </row>
    <row r="37" spans="1:39" ht="15" thickBot="1" x14ac:dyDescent="0.35">
      <c r="A37" s="140" t="s">
        <v>99</v>
      </c>
      <c r="B37" s="83" t="s">
        <v>21</v>
      </c>
      <c r="C37" s="83" t="s">
        <v>15</v>
      </c>
      <c r="D37" s="83" t="str">
        <f t="shared" si="14"/>
        <v>PFOS+Diclow</v>
      </c>
      <c r="E37" s="83" t="s">
        <v>35</v>
      </c>
      <c r="F37" s="83">
        <v>3.33</v>
      </c>
      <c r="G37" s="83">
        <v>1.59</v>
      </c>
      <c r="H37" s="83">
        <v>2.39</v>
      </c>
      <c r="I37" s="84">
        <v>3.16</v>
      </c>
      <c r="X37">
        <f t="shared" si="19"/>
        <v>0.71713147410358447</v>
      </c>
      <c r="AA37">
        <f t="shared" si="20"/>
        <v>39.977851605758566</v>
      </c>
      <c r="AE37">
        <f t="shared" si="2"/>
        <v>-0.16999999999999993</v>
      </c>
      <c r="AH37">
        <f t="shared" si="21"/>
        <v>-13.924050632911456</v>
      </c>
      <c r="AK37">
        <f t="shared" si="22"/>
        <v>-79.941002949852518</v>
      </c>
    </row>
    <row r="38" spans="1:39" x14ac:dyDescent="0.3">
      <c r="A38" s="85" t="s">
        <v>99</v>
      </c>
      <c r="B38" s="27" t="s">
        <v>22</v>
      </c>
      <c r="C38" s="27" t="s">
        <v>15</v>
      </c>
      <c r="D38" s="27" t="str">
        <f t="shared" si="14"/>
        <v>PFOS+Dichigh</v>
      </c>
      <c r="E38" s="27" t="s">
        <v>32</v>
      </c>
      <c r="F38" s="27">
        <v>3.35</v>
      </c>
      <c r="G38" s="27">
        <v>2.1800000000000002</v>
      </c>
      <c r="H38" s="27">
        <v>1.97</v>
      </c>
      <c r="I38" s="28">
        <v>3.31</v>
      </c>
      <c r="P38">
        <f>AVERAGE(F38:F41)</f>
        <v>3.2549999999999999</v>
      </c>
      <c r="Q38">
        <f t="shared" ref="Q38:S38" si="53">AVERAGE(G38:G41)</f>
        <v>1.9925000000000002</v>
      </c>
      <c r="R38">
        <f t="shared" si="53"/>
        <v>2.2124999999999999</v>
      </c>
      <c r="S38">
        <f t="shared" si="53"/>
        <v>3.2350000000000003</v>
      </c>
      <c r="T38">
        <f>_xlfn.STDEV.S(F38:F41)</f>
        <v>0.11733143937865359</v>
      </c>
      <c r="U38">
        <f t="shared" ref="U38:W38" si="54">_xlfn.STDEV.S(G38:G41)</f>
        <v>0.27109346481733343</v>
      </c>
      <c r="V38">
        <f t="shared" si="54"/>
        <v>0.24129857024027307</v>
      </c>
      <c r="W38">
        <f t="shared" si="54"/>
        <v>0.36464594700430547</v>
      </c>
      <c r="X38">
        <f t="shared" si="19"/>
        <v>5.498007968127486</v>
      </c>
      <c r="Y38">
        <f>AVERAGE(X38:X41)</f>
        <v>3.1075697211155315</v>
      </c>
      <c r="Z38">
        <f>_xlfn.STDEV.S(X38:X41)</f>
        <v>11.622181577826469</v>
      </c>
      <c r="AA38">
        <f t="shared" si="20"/>
        <v>46.622369878183818</v>
      </c>
      <c r="AB38">
        <f>AVERAGE(AA38:AA41)</f>
        <v>43.300110741971189</v>
      </c>
      <c r="AC38">
        <f>_xlfn.STDEV.S(AA38:AA41)</f>
        <v>16.152644385572774</v>
      </c>
      <c r="AE38">
        <f t="shared" si="2"/>
        <v>-4.0000000000000036E-2</v>
      </c>
      <c r="AF38">
        <f t="shared" ref="AF38" si="55">AVERAGE(AE38:AE41)</f>
        <v>-2.0000000000000018E-2</v>
      </c>
      <c r="AG38">
        <f>_xlfn.STDEV.S(AE38:AE41)</f>
        <v>0.41368264809311678</v>
      </c>
      <c r="AH38">
        <f t="shared" si="21"/>
        <v>-79.746835443037966</v>
      </c>
      <c r="AI38">
        <f t="shared" ref="AI38" si="56">AVERAGE(AH38:AH41)</f>
        <v>-89.873417721518976</v>
      </c>
      <c r="AJ38">
        <f t="shared" ref="AJ38" si="57">_xlfn.STDEV.S(AH38:AH41)</f>
        <v>209.45956865474264</v>
      </c>
      <c r="AK38">
        <f t="shared" si="22"/>
        <v>-95.280235988200587</v>
      </c>
      <c r="AL38">
        <f t="shared" ref="AL38" si="58">AVERAGE(AK38:AK41)</f>
        <v>-97.640117994100294</v>
      </c>
      <c r="AM38">
        <f t="shared" ref="AM38" si="59">_xlfn.STDEV.S(AK38:AK41)</f>
        <v>48.812111869394293</v>
      </c>
    </row>
    <row r="39" spans="1:39" x14ac:dyDescent="0.3">
      <c r="A39" s="85" t="s">
        <v>99</v>
      </c>
      <c r="B39" s="27" t="s">
        <v>22</v>
      </c>
      <c r="C39" s="27" t="s">
        <v>15</v>
      </c>
      <c r="D39" s="27" t="str">
        <f t="shared" si="14"/>
        <v>PFOS+Dichigh</v>
      </c>
      <c r="E39" s="27" t="s">
        <v>33</v>
      </c>
      <c r="F39" s="27">
        <v>3.36</v>
      </c>
      <c r="G39" s="27">
        <v>1.67</v>
      </c>
      <c r="H39" s="27">
        <v>2.04</v>
      </c>
      <c r="I39" s="28">
        <v>3.09</v>
      </c>
      <c r="X39">
        <f t="shared" si="19"/>
        <v>-1.5139442231075799</v>
      </c>
      <c r="AA39">
        <f t="shared" si="20"/>
        <v>36.877076411960111</v>
      </c>
      <c r="AE39">
        <f t="shared" si="2"/>
        <v>-0.27</v>
      </c>
      <c r="AH39">
        <f t="shared" si="21"/>
        <v>36.708860759493632</v>
      </c>
      <c r="AK39">
        <f t="shared" si="22"/>
        <v>-68.141592920353972</v>
      </c>
    </row>
    <row r="40" spans="1:39" x14ac:dyDescent="0.3">
      <c r="A40" s="85" t="s">
        <v>99</v>
      </c>
      <c r="B40" s="27" t="s">
        <v>22</v>
      </c>
      <c r="C40" s="27" t="s">
        <v>15</v>
      </c>
      <c r="D40" s="27" t="str">
        <f t="shared" si="14"/>
        <v>PFOS+Dichigh</v>
      </c>
      <c r="E40" s="27" t="s">
        <v>34</v>
      </c>
      <c r="F40" s="27">
        <v>3.18</v>
      </c>
      <c r="G40" s="27">
        <v>1.87</v>
      </c>
      <c r="H40" s="27">
        <v>2.42</v>
      </c>
      <c r="I40" s="28">
        <v>2.84</v>
      </c>
      <c r="X40">
        <f t="shared" si="19"/>
        <v>-9.4820717131474197</v>
      </c>
      <c r="AA40">
        <f t="shared" si="20"/>
        <v>25.802879291251362</v>
      </c>
      <c r="AE40">
        <f t="shared" si="2"/>
        <v>-0.3400000000000003</v>
      </c>
      <c r="AH40">
        <f t="shared" si="21"/>
        <v>72.151898734177308</v>
      </c>
      <c r="AK40">
        <f t="shared" si="22"/>
        <v>-59.882005899704971</v>
      </c>
    </row>
    <row r="41" spans="1:39" ht="15" thickBot="1" x14ac:dyDescent="0.35">
      <c r="A41" s="141" t="s">
        <v>99</v>
      </c>
      <c r="B41" s="87" t="s">
        <v>22</v>
      </c>
      <c r="C41" s="87" t="s">
        <v>15</v>
      </c>
      <c r="D41" s="87" t="str">
        <f t="shared" si="14"/>
        <v>PFOS+Dichigh</v>
      </c>
      <c r="E41" s="87" t="s">
        <v>35</v>
      </c>
      <c r="F41" s="87">
        <v>3.13</v>
      </c>
      <c r="G41" s="87">
        <v>2.25</v>
      </c>
      <c r="H41" s="87">
        <v>2.42</v>
      </c>
      <c r="I41" s="88">
        <v>3.7</v>
      </c>
      <c r="X41">
        <f t="shared" si="19"/>
        <v>17.92828685258964</v>
      </c>
      <c r="AA41">
        <f t="shared" si="20"/>
        <v>63.89811738648946</v>
      </c>
      <c r="AE41">
        <f t="shared" si="2"/>
        <v>0.57000000000000028</v>
      </c>
      <c r="AH41">
        <f t="shared" si="21"/>
        <v>-388.60759493670889</v>
      </c>
      <c r="AK41">
        <f t="shared" si="22"/>
        <v>-167.25663716814162</v>
      </c>
    </row>
    <row r="42" spans="1:39" x14ac:dyDescent="0.3">
      <c r="A42" s="89" t="s">
        <v>100</v>
      </c>
      <c r="B42" s="30" t="s">
        <v>21</v>
      </c>
      <c r="C42" s="30" t="s">
        <v>15</v>
      </c>
      <c r="D42" s="30" t="str">
        <f t="shared" si="14"/>
        <v>PFOS+6ppdqlow</v>
      </c>
      <c r="E42" s="30" t="s">
        <v>32</v>
      </c>
      <c r="F42" s="30">
        <v>3.1</v>
      </c>
      <c r="G42" s="30">
        <v>1.74</v>
      </c>
      <c r="H42" s="30">
        <v>2.33</v>
      </c>
      <c r="I42" s="31">
        <v>2.98</v>
      </c>
      <c r="P42">
        <f>AVERAGE(F42:F45)</f>
        <v>3.1850000000000001</v>
      </c>
      <c r="Q42">
        <f t="shared" ref="Q42:S42" si="60">AVERAGE(G42:G45)</f>
        <v>1.5874999999999999</v>
      </c>
      <c r="R42">
        <f t="shared" si="60"/>
        <v>2.2174999999999998</v>
      </c>
      <c r="S42">
        <f t="shared" si="60"/>
        <v>3.1050000000000004</v>
      </c>
      <c r="T42">
        <f>_xlfn.STDEV.S(F42:F45)</f>
        <v>0.12261049438499666</v>
      </c>
      <c r="U42">
        <f t="shared" ref="U42:W42" si="61">_xlfn.STDEV.S(G42:G45)</f>
        <v>0.11701139545645403</v>
      </c>
      <c r="V42">
        <f t="shared" si="61"/>
        <v>0.1486326567974437</v>
      </c>
      <c r="W42">
        <f t="shared" si="61"/>
        <v>0.14525839046333947</v>
      </c>
      <c r="X42">
        <f t="shared" si="19"/>
        <v>-5.0199203187251049</v>
      </c>
      <c r="Y42">
        <f>AVERAGE(X42:X45)</f>
        <v>-1.0358565737051886</v>
      </c>
      <c r="Z42">
        <f>_xlfn.STDEV.S(X42:X45)</f>
        <v>4.6297494968395041</v>
      </c>
      <c r="AA42">
        <f t="shared" si="20"/>
        <v>32.004429678848268</v>
      </c>
      <c r="AB42">
        <f>AVERAGE(AA42:AA45)</f>
        <v>37.541528239202634</v>
      </c>
      <c r="AC42">
        <f>_xlfn.STDEV.S(AA42:AA45)</f>
        <v>6.434480197711606</v>
      </c>
      <c r="AE42">
        <f t="shared" si="2"/>
        <v>-0.12000000000000011</v>
      </c>
      <c r="AF42">
        <f t="shared" ref="AF42" si="62">AVERAGE(AE42:AE45)</f>
        <v>-8.0000000000000071E-2</v>
      </c>
      <c r="AG42">
        <f t="shared" ref="AG42" si="63">_xlfn.STDEV.S(AE42:AE45)</f>
        <v>0.22226110770892857</v>
      </c>
      <c r="AH42">
        <f t="shared" si="21"/>
        <v>-39.240506329113892</v>
      </c>
      <c r="AI42">
        <f t="shared" ref="AI42" si="64">AVERAGE(AH42:AH45)</f>
        <v>-59.493670886075932</v>
      </c>
      <c r="AJ42">
        <f t="shared" ref="AJ42" si="65">_xlfn.STDEV.S(AH42:AH45)</f>
        <v>112.53726972603975</v>
      </c>
      <c r="AK42">
        <f t="shared" si="22"/>
        <v>-85.840707964601762</v>
      </c>
      <c r="AL42">
        <f t="shared" ref="AL42" si="66">AVERAGE(AK42:AK45)</f>
        <v>-90.560471976401175</v>
      </c>
      <c r="AM42">
        <f t="shared" ref="AM42" si="67">_xlfn.STDEV.S(AK42:AK45)</f>
        <v>26.22549943468184</v>
      </c>
    </row>
    <row r="43" spans="1:39" x14ac:dyDescent="0.3">
      <c r="A43" s="89" t="s">
        <v>100</v>
      </c>
      <c r="B43" s="30" t="s">
        <v>21</v>
      </c>
      <c r="C43" s="30" t="s">
        <v>15</v>
      </c>
      <c r="D43" s="30" t="str">
        <f t="shared" si="14"/>
        <v>PFOS+6ppdqlow</v>
      </c>
      <c r="E43" s="30" t="s">
        <v>33</v>
      </c>
      <c r="F43" s="30">
        <v>3.28</v>
      </c>
      <c r="G43" s="30">
        <v>1.6</v>
      </c>
      <c r="H43" s="30">
        <v>2.0699999999999998</v>
      </c>
      <c r="I43" s="31">
        <v>3.01</v>
      </c>
      <c r="X43">
        <f t="shared" si="19"/>
        <v>-4.0637450199203311</v>
      </c>
      <c r="AA43">
        <f t="shared" si="20"/>
        <v>33.333333333333307</v>
      </c>
      <c r="AE43">
        <f t="shared" si="2"/>
        <v>-0.27</v>
      </c>
      <c r="AH43">
        <f t="shared" si="21"/>
        <v>36.708860759493632</v>
      </c>
      <c r="AK43">
        <f t="shared" si="22"/>
        <v>-68.141592920353972</v>
      </c>
    </row>
    <row r="44" spans="1:39" x14ac:dyDescent="0.3">
      <c r="A44" s="89" t="s">
        <v>100</v>
      </c>
      <c r="B44" s="30" t="s">
        <v>21</v>
      </c>
      <c r="C44" s="30" t="s">
        <v>15</v>
      </c>
      <c r="D44" s="30" t="str">
        <f t="shared" si="14"/>
        <v>PFOS+6ppdqlow</v>
      </c>
      <c r="E44" s="30" t="s">
        <v>34</v>
      </c>
      <c r="F44" s="30">
        <v>3.3</v>
      </c>
      <c r="G44" s="30">
        <v>1.46</v>
      </c>
      <c r="H44" s="30">
        <v>2.36</v>
      </c>
      <c r="I44" s="31">
        <v>3.13</v>
      </c>
      <c r="X44">
        <f t="shared" si="19"/>
        <v>-0.23904382470120428</v>
      </c>
      <c r="AA44">
        <f t="shared" si="20"/>
        <v>38.648947951273513</v>
      </c>
      <c r="AE44">
        <f t="shared" si="2"/>
        <v>-0.16999999999999993</v>
      </c>
      <c r="AH44">
        <f t="shared" si="21"/>
        <v>-13.924050632911456</v>
      </c>
      <c r="AK44">
        <f t="shared" si="22"/>
        <v>-79.941002949852518</v>
      </c>
    </row>
    <row r="45" spans="1:39" ht="15" thickBot="1" x14ac:dyDescent="0.35">
      <c r="A45" s="142" t="s">
        <v>100</v>
      </c>
      <c r="B45" s="91" t="s">
        <v>21</v>
      </c>
      <c r="C45" s="91" t="s">
        <v>15</v>
      </c>
      <c r="D45" s="91" t="str">
        <f t="shared" si="14"/>
        <v>PFOS+6ppdqlow</v>
      </c>
      <c r="E45" s="91" t="s">
        <v>35</v>
      </c>
      <c r="F45" s="91">
        <v>3.06</v>
      </c>
      <c r="G45" s="91">
        <v>1.55</v>
      </c>
      <c r="H45" s="91">
        <v>2.11</v>
      </c>
      <c r="I45" s="92">
        <v>3.3</v>
      </c>
      <c r="X45">
        <f t="shared" si="19"/>
        <v>5.1792828685258847</v>
      </c>
      <c r="AA45">
        <f t="shared" si="20"/>
        <v>46.179401993355455</v>
      </c>
      <c r="AE45">
        <f t="shared" si="2"/>
        <v>0.23999999999999977</v>
      </c>
      <c r="AH45">
        <f t="shared" si="21"/>
        <v>-221.518987341772</v>
      </c>
      <c r="AK45">
        <f t="shared" si="22"/>
        <v>-128.31858407079645</v>
      </c>
    </row>
    <row r="46" spans="1:39" x14ac:dyDescent="0.3">
      <c r="A46" s="93" t="s">
        <v>100</v>
      </c>
      <c r="B46" s="94" t="s">
        <v>22</v>
      </c>
      <c r="C46" s="94" t="s">
        <v>15</v>
      </c>
      <c r="D46" s="94" t="str">
        <f t="shared" si="14"/>
        <v>PFOS+6ppdqhigh</v>
      </c>
      <c r="E46" s="94" t="s">
        <v>32</v>
      </c>
      <c r="F46" s="94">
        <v>3.46</v>
      </c>
      <c r="G46" s="94">
        <v>1.54</v>
      </c>
      <c r="H46" s="94">
        <v>1.77</v>
      </c>
      <c r="I46" s="95">
        <v>2.69</v>
      </c>
      <c r="P46">
        <f>AVERAGE(F46:F49)</f>
        <v>3.2800000000000002</v>
      </c>
      <c r="Q46">
        <f t="shared" ref="Q46:S46" si="68">AVERAGE(G46:G49)</f>
        <v>1.7175</v>
      </c>
      <c r="R46">
        <f t="shared" si="68"/>
        <v>2.0274999999999999</v>
      </c>
      <c r="S46">
        <f t="shared" si="68"/>
        <v>3.2750000000000004</v>
      </c>
      <c r="T46">
        <f>_xlfn.STDEV.S(F46:F49)</f>
        <v>0.15055453054181611</v>
      </c>
      <c r="U46">
        <f t="shared" ref="U46:W46" si="69">_xlfn.STDEV.S(G46:G49)</f>
        <v>0.12093386622447824</v>
      </c>
      <c r="V46">
        <f t="shared" si="69"/>
        <v>0.37205510344571485</v>
      </c>
      <c r="W46">
        <f t="shared" si="69"/>
        <v>0.54531336556760102</v>
      </c>
      <c r="X46">
        <f t="shared" si="19"/>
        <v>-14.262948207171322</v>
      </c>
      <c r="Y46">
        <f>AVERAGE(X46:X49)</f>
        <v>4.3824701195219076</v>
      </c>
      <c r="Z46">
        <f>_xlfn.STDEV.S(X46:X49)</f>
        <v>17.380505675461464</v>
      </c>
      <c r="AA46">
        <f t="shared" si="20"/>
        <v>19.158361018826117</v>
      </c>
      <c r="AB46">
        <f>AVERAGE(AA46:AA49)</f>
        <v>45.07198228128459</v>
      </c>
      <c r="AC46">
        <f>_xlfn.STDEV.S(AA46:AA49)</f>
        <v>24.155630811411005</v>
      </c>
      <c r="AE46">
        <f t="shared" si="2"/>
        <v>-0.77</v>
      </c>
      <c r="AF46">
        <f t="shared" ref="AF46" si="70">AVERAGE(AE46:AE49)</f>
        <v>-5.0000000000000044E-3</v>
      </c>
      <c r="AG46">
        <f t="shared" ref="AG46" si="71">_xlfn.STDEV.S(AE46:AE49)</f>
        <v>0.67727394752788173</v>
      </c>
      <c r="AH46">
        <f t="shared" si="21"/>
        <v>289.87341772151888</v>
      </c>
      <c r="AI46">
        <f t="shared" ref="AI46" si="72">AVERAGE(AH46:AH49)</f>
        <v>-97.468354430379733</v>
      </c>
      <c r="AJ46">
        <f t="shared" ref="AJ46" si="73">_xlfn.STDEV.S(AH46:AH49)</f>
        <v>342.92351773563621</v>
      </c>
      <c r="AK46">
        <f t="shared" si="22"/>
        <v>-9.144542772861346</v>
      </c>
      <c r="AL46">
        <f t="shared" ref="AL46" si="74">AVERAGE(AK46:AK49)</f>
        <v>-99.410029498525077</v>
      </c>
      <c r="AM46">
        <f t="shared" ref="AM46" si="75">_xlfn.STDEV.S(AK46:AK49)</f>
        <v>79.914330091785473</v>
      </c>
    </row>
    <row r="47" spans="1:39" x14ac:dyDescent="0.3">
      <c r="A47" s="93" t="s">
        <v>100</v>
      </c>
      <c r="B47" s="94" t="s">
        <v>22</v>
      </c>
      <c r="C47" s="94" t="s">
        <v>15</v>
      </c>
      <c r="D47" s="94" t="str">
        <f t="shared" si="14"/>
        <v>PFOS+6ppdqhigh</v>
      </c>
      <c r="E47" s="94" t="s">
        <v>33</v>
      </c>
      <c r="F47" s="94">
        <v>3.2</v>
      </c>
      <c r="G47" s="94">
        <v>1.81</v>
      </c>
      <c r="H47" s="94">
        <v>1.87</v>
      </c>
      <c r="I47" s="95">
        <v>3.12</v>
      </c>
      <c r="X47">
        <f t="shared" si="19"/>
        <v>-0.55776892430279101</v>
      </c>
      <c r="AA47">
        <f t="shared" si="20"/>
        <v>38.205980066445171</v>
      </c>
      <c r="AE47">
        <f t="shared" si="2"/>
        <v>-8.0000000000000071E-2</v>
      </c>
      <c r="AH47">
        <f t="shared" si="21"/>
        <v>-59.493670886075925</v>
      </c>
      <c r="AK47">
        <f t="shared" si="22"/>
        <v>-90.560471976401175</v>
      </c>
    </row>
    <row r="48" spans="1:39" x14ac:dyDescent="0.3">
      <c r="A48" s="93" t="s">
        <v>100</v>
      </c>
      <c r="B48" s="94" t="s">
        <v>22</v>
      </c>
      <c r="C48" s="94" t="s">
        <v>15</v>
      </c>
      <c r="D48" s="94" t="str">
        <f t="shared" si="14"/>
        <v>PFOS+6ppdqhigh</v>
      </c>
      <c r="E48" s="94" t="s">
        <v>34</v>
      </c>
      <c r="F48" s="94">
        <v>3.34</v>
      </c>
      <c r="G48" s="94">
        <v>1.77</v>
      </c>
      <c r="H48" s="94">
        <v>1.89</v>
      </c>
      <c r="I48" s="95">
        <v>3.29</v>
      </c>
      <c r="X48">
        <f t="shared" si="19"/>
        <v>4.8605577689242976</v>
      </c>
      <c r="AA48">
        <f t="shared" si="20"/>
        <v>45.736434108527114</v>
      </c>
      <c r="AE48">
        <f t="shared" si="2"/>
        <v>-4.9999999999999822E-2</v>
      </c>
      <c r="AH48">
        <f t="shared" si="21"/>
        <v>-74.683544303797561</v>
      </c>
      <c r="AK48">
        <f t="shared" si="22"/>
        <v>-94.100294985250756</v>
      </c>
    </row>
    <row r="49" spans="1:39" ht="15" thickBot="1" x14ac:dyDescent="0.35">
      <c r="A49" s="143" t="s">
        <v>100</v>
      </c>
      <c r="B49" s="33" t="s">
        <v>22</v>
      </c>
      <c r="C49" s="33" t="s">
        <v>15</v>
      </c>
      <c r="D49" s="33" t="str">
        <f t="shared" si="14"/>
        <v>PFOS+6ppdqhigh</v>
      </c>
      <c r="E49" s="33" t="s">
        <v>35</v>
      </c>
      <c r="F49" s="33">
        <v>3.12</v>
      </c>
      <c r="G49" s="33">
        <v>1.75</v>
      </c>
      <c r="H49" s="33">
        <v>2.58</v>
      </c>
      <c r="I49" s="34">
        <v>4</v>
      </c>
      <c r="X49">
        <f t="shared" si="19"/>
        <v>27.490039840637444</v>
      </c>
      <c r="AA49">
        <f t="shared" si="20"/>
        <v>77.187153931339964</v>
      </c>
      <c r="AE49">
        <f t="shared" si="2"/>
        <v>0.87999999999999989</v>
      </c>
      <c r="AH49">
        <f t="shared" si="21"/>
        <v>-545.56962025316432</v>
      </c>
      <c r="AK49">
        <f t="shared" si="22"/>
        <v>-203.83480825958702</v>
      </c>
    </row>
    <row r="50" spans="1:39" x14ac:dyDescent="0.3">
      <c r="A50" s="97" t="s">
        <v>98</v>
      </c>
      <c r="B50" s="98" t="s">
        <v>21</v>
      </c>
      <c r="C50" s="98" t="s">
        <v>19</v>
      </c>
      <c r="D50" s="98" t="str">
        <f>A50&amp;B50&amp;C50</f>
        <v>PFOSlownutrients</v>
      </c>
      <c r="E50" s="98" t="s">
        <v>32</v>
      </c>
      <c r="F50" s="98">
        <v>3.1</v>
      </c>
      <c r="G50" s="98">
        <v>1.8</v>
      </c>
      <c r="H50" s="98">
        <v>2.95</v>
      </c>
      <c r="I50" s="99">
        <v>5.98</v>
      </c>
      <c r="P50">
        <f>AVERAGE(F50:F53)</f>
        <v>3.0225</v>
      </c>
      <c r="Q50">
        <f t="shared" ref="Q50:S50" si="76">AVERAGE(G50:G53)</f>
        <v>1.9475</v>
      </c>
      <c r="R50">
        <f t="shared" si="76"/>
        <v>3.0975000000000001</v>
      </c>
      <c r="S50">
        <f t="shared" si="76"/>
        <v>5.8574999999999999</v>
      </c>
      <c r="T50">
        <f>_xlfn.STDEV.S(F50:F53)</f>
        <v>0.18643586922406674</v>
      </c>
      <c r="U50">
        <f t="shared" ref="U50:W50" si="77">_xlfn.STDEV.S(G50:G53)</f>
        <v>0.10144785195688794</v>
      </c>
      <c r="V50">
        <f t="shared" si="77"/>
        <v>0.19636275953788512</v>
      </c>
      <c r="W50">
        <f t="shared" si="77"/>
        <v>0.45087877158574091</v>
      </c>
      <c r="X50">
        <f>((I50-$S$14)/$S$14)*100</f>
        <v>63.723477070499676</v>
      </c>
      <c r="Y50">
        <f>AVERAGE(X50:X53)</f>
        <v>60.369609856262841</v>
      </c>
      <c r="Z50">
        <f>_xlfn.STDEV.S(X50:X53)</f>
        <v>12.344387996871738</v>
      </c>
      <c r="AA50">
        <f>((I50-$S$10)/$S$10)*100</f>
        <v>2.7932960893854841</v>
      </c>
      <c r="AB50">
        <f>AVERAGE(AA50:AA53)</f>
        <v>0.687580575848733</v>
      </c>
      <c r="AC50">
        <f>_xlfn.STDEV.S(AA50:AA53)</f>
        <v>7.7503871351223195</v>
      </c>
      <c r="AE50">
        <f t="shared" si="2"/>
        <v>2.8800000000000003</v>
      </c>
      <c r="AF50">
        <f t="shared" ref="AF50" si="78">AVERAGE(AE50:AE53)</f>
        <v>2.835</v>
      </c>
      <c r="AG50">
        <f t="shared" ref="AG50" si="79">_xlfn.STDEV.S(AE50:AE53)</f>
        <v>0.2904594062285929</v>
      </c>
      <c r="AH50">
        <f>((AE50-AF14)/$AF$14)*100</f>
        <v>378.00829875518673</v>
      </c>
      <c r="AI50">
        <f t="shared" ref="AI50" si="80">AVERAGE(AH50:AH53)</f>
        <v>445.53941908713693</v>
      </c>
      <c r="AJ50">
        <f t="shared" ref="AJ50" si="81">_xlfn.STDEV.S(AH50:AH53)</f>
        <v>65.773743013427833</v>
      </c>
      <c r="AK50">
        <f>((AE50-$AF$10)/$AF$10)*100</f>
        <v>5.3016453382084263</v>
      </c>
      <c r="AL50">
        <f t="shared" ref="AL50" si="82">AVERAGE(AK50:AK53)</f>
        <v>3.6563071297989023</v>
      </c>
      <c r="AM50">
        <f t="shared" ref="AM50" si="83">_xlfn.STDEV.S(AK50:AK53)</f>
        <v>10.6200879791076</v>
      </c>
    </row>
    <row r="51" spans="1:39" x14ac:dyDescent="0.3">
      <c r="A51" s="97" t="s">
        <v>98</v>
      </c>
      <c r="B51" s="98" t="s">
        <v>21</v>
      </c>
      <c r="C51" s="98" t="s">
        <v>19</v>
      </c>
      <c r="D51" s="98" t="str">
        <f t="shared" ref="D51:D81" si="84">A51&amp;B51&amp;C51</f>
        <v>PFOSlownutrients</v>
      </c>
      <c r="E51" s="98" t="s">
        <v>33</v>
      </c>
      <c r="F51" s="98">
        <v>2.87</v>
      </c>
      <c r="G51" s="98">
        <v>1.97</v>
      </c>
      <c r="H51" s="98">
        <v>3.08</v>
      </c>
      <c r="I51" s="99">
        <v>5.31</v>
      </c>
      <c r="X51">
        <f t="shared" ref="X51:X81" si="85">((I51-$S$14)/$S$14)*100</f>
        <v>45.379876796714576</v>
      </c>
      <c r="AA51">
        <f t="shared" ref="AA51:AA81" si="86">((I51-$S$10)/$S$10)*100</f>
        <v>-8.7236785560807952</v>
      </c>
      <c r="AE51">
        <f t="shared" si="2"/>
        <v>2.4399999999999995</v>
      </c>
      <c r="AH51">
        <f t="shared" ref="AH51:AH81" si="87">((AE51-AF15)/$AF$14)*100</f>
        <v>404.97925311203306</v>
      </c>
      <c r="AK51">
        <f t="shared" ref="AK51:AK81" si="88">((AE51-$AF$10)/$AF$10)*100</f>
        <v>-10.786106032906778</v>
      </c>
    </row>
    <row r="52" spans="1:39" x14ac:dyDescent="0.3">
      <c r="A52" s="97" t="s">
        <v>98</v>
      </c>
      <c r="B52" s="98" t="s">
        <v>21</v>
      </c>
      <c r="C52" s="98" t="s">
        <v>19</v>
      </c>
      <c r="D52" s="98" t="str">
        <f t="shared" si="84"/>
        <v>PFOSlownutrients</v>
      </c>
      <c r="E52" s="98" t="s">
        <v>34</v>
      </c>
      <c r="F52" s="98">
        <v>2.87</v>
      </c>
      <c r="G52" s="98">
        <v>2.0299999999999998</v>
      </c>
      <c r="H52" s="98">
        <v>3.38</v>
      </c>
      <c r="I52" s="99">
        <v>5.75</v>
      </c>
      <c r="X52">
        <f t="shared" si="85"/>
        <v>57.426420260095831</v>
      </c>
      <c r="AA52">
        <f t="shared" si="86"/>
        <v>-1.160292221744734</v>
      </c>
      <c r="AE52">
        <f t="shared" si="2"/>
        <v>2.88</v>
      </c>
      <c r="AH52">
        <f t="shared" si="87"/>
        <v>478.00829875518673</v>
      </c>
      <c r="AK52">
        <f t="shared" si="88"/>
        <v>5.3016453382084103</v>
      </c>
    </row>
    <row r="53" spans="1:39" ht="15" thickBot="1" x14ac:dyDescent="0.35">
      <c r="A53" s="144" t="s">
        <v>98</v>
      </c>
      <c r="B53" s="101" t="s">
        <v>21</v>
      </c>
      <c r="C53" s="101" t="s">
        <v>19</v>
      </c>
      <c r="D53" s="101" t="str">
        <f t="shared" si="84"/>
        <v>PFOSlownutrients</v>
      </c>
      <c r="E53" s="101" t="s">
        <v>35</v>
      </c>
      <c r="F53" s="101">
        <v>3.25</v>
      </c>
      <c r="G53" s="101">
        <v>1.99</v>
      </c>
      <c r="H53" s="101">
        <v>2.98</v>
      </c>
      <c r="I53" s="102">
        <v>6.39</v>
      </c>
      <c r="X53">
        <f t="shared" si="85"/>
        <v>74.948665297741272</v>
      </c>
      <c r="AA53">
        <f t="shared" si="86"/>
        <v>9.8409969918349773</v>
      </c>
      <c r="AE53">
        <f t="shared" si="2"/>
        <v>3.1399999999999997</v>
      </c>
      <c r="AH53">
        <f t="shared" si="87"/>
        <v>521.16182572614105</v>
      </c>
      <c r="AK53">
        <f t="shared" si="88"/>
        <v>14.80804387568555</v>
      </c>
    </row>
    <row r="54" spans="1:39" x14ac:dyDescent="0.3">
      <c r="A54" s="103" t="s">
        <v>98</v>
      </c>
      <c r="B54" s="39" t="s">
        <v>22</v>
      </c>
      <c r="C54" s="39" t="s">
        <v>19</v>
      </c>
      <c r="D54" s="39" t="str">
        <f t="shared" si="84"/>
        <v>PFOShighnutrients</v>
      </c>
      <c r="E54" s="39" t="s">
        <v>32</v>
      </c>
      <c r="F54" s="39">
        <v>3.1</v>
      </c>
      <c r="G54" s="39">
        <v>1.73</v>
      </c>
      <c r="H54" s="39">
        <v>3.23</v>
      </c>
      <c r="I54" s="40">
        <v>8.2899999999999991</v>
      </c>
      <c r="P54">
        <f>AVERAGE(F54:F57)</f>
        <v>3.1475</v>
      </c>
      <c r="Q54">
        <f t="shared" ref="Q54:S54" si="89">AVERAGE(G54:G57)</f>
        <v>1.7775000000000001</v>
      </c>
      <c r="R54">
        <f t="shared" si="89"/>
        <v>3.2225000000000001</v>
      </c>
      <c r="S54">
        <f t="shared" si="89"/>
        <v>6.2074999999999996</v>
      </c>
      <c r="T54">
        <f>_xlfn.STDEV.S(F54:F57)</f>
        <v>0.15063753405664423</v>
      </c>
      <c r="U54">
        <f t="shared" ref="U54:W54" si="90">_xlfn.STDEV.S(G54:G57)</f>
        <v>7.3200637519992451E-2</v>
      </c>
      <c r="V54">
        <f t="shared" si="90"/>
        <v>0.28182441342083903</v>
      </c>
      <c r="W54">
        <f t="shared" si="90"/>
        <v>1.7110109097645572</v>
      </c>
      <c r="X54">
        <f t="shared" si="85"/>
        <v>126.96783025325118</v>
      </c>
      <c r="Y54">
        <f>AVERAGE(X54:X57)</f>
        <v>69.952087611225181</v>
      </c>
      <c r="Z54">
        <f>_xlfn.STDEV.S(X54:X57)</f>
        <v>46.844925660905034</v>
      </c>
      <c r="AA54">
        <f t="shared" si="86"/>
        <v>42.501074344649751</v>
      </c>
      <c r="AB54">
        <f>AVERAGE(AA54:AA57)</f>
        <v>6.703910614525137</v>
      </c>
      <c r="AC54">
        <f>_xlfn.STDEV.S(AA54:AA57)</f>
        <v>29.411446665484409</v>
      </c>
      <c r="AE54">
        <f t="shared" si="2"/>
        <v>5.1899999999999995</v>
      </c>
      <c r="AF54">
        <f t="shared" ref="AF54" si="91">AVERAGE(AE54:AE57)</f>
        <v>3.0599999999999996</v>
      </c>
      <c r="AG54">
        <f t="shared" ref="AG54" si="92">_xlfn.STDEV.S(AE54:AE57)</f>
        <v>1.8222696470793416</v>
      </c>
      <c r="AH54">
        <f t="shared" si="87"/>
        <v>804.97925311203312</v>
      </c>
      <c r="AI54">
        <f t="shared" ref="AI54" si="93">AVERAGE(AH54:AH57)</f>
        <v>493.77593360995849</v>
      </c>
      <c r="AJ54">
        <f t="shared" ref="AJ54" si="94">_xlfn.STDEV.S(AH54:AH57)</f>
        <v>281.02122448525546</v>
      </c>
      <c r="AK54">
        <f t="shared" si="88"/>
        <v>89.76234003656306</v>
      </c>
      <c r="AL54">
        <f t="shared" ref="AL54" si="95">AVERAGE(AK54:AK57)</f>
        <v>11.882998171846435</v>
      </c>
      <c r="AM54">
        <f t="shared" ref="AM54" si="96">_xlfn.STDEV.S(AK54:AK57)</f>
        <v>66.627775030323264</v>
      </c>
    </row>
    <row r="55" spans="1:39" x14ac:dyDescent="0.3">
      <c r="A55" s="103" t="s">
        <v>98</v>
      </c>
      <c r="B55" s="39" t="s">
        <v>22</v>
      </c>
      <c r="C55" s="39" t="s">
        <v>19</v>
      </c>
      <c r="D55" s="39" t="str">
        <f t="shared" si="84"/>
        <v>PFOShighnutrients</v>
      </c>
      <c r="E55" s="39" t="s">
        <v>33</v>
      </c>
      <c r="F55" s="39">
        <v>3.15</v>
      </c>
      <c r="G55" s="39">
        <v>1.72</v>
      </c>
      <c r="H55" s="39">
        <v>3.21</v>
      </c>
      <c r="I55" s="40">
        <v>6</v>
      </c>
      <c r="X55">
        <f t="shared" si="85"/>
        <v>64.271047227926076</v>
      </c>
      <c r="AA55">
        <f t="shared" si="86"/>
        <v>3.137086377309843</v>
      </c>
      <c r="AE55">
        <f t="shared" si="2"/>
        <v>2.85</v>
      </c>
      <c r="AH55">
        <f t="shared" si="87"/>
        <v>473.02904564315355</v>
      </c>
      <c r="AK55">
        <f t="shared" si="88"/>
        <v>4.2047531992687466</v>
      </c>
    </row>
    <row r="56" spans="1:39" x14ac:dyDescent="0.3">
      <c r="A56" s="103" t="s">
        <v>98</v>
      </c>
      <c r="B56" s="39" t="s">
        <v>22</v>
      </c>
      <c r="C56" s="39" t="s">
        <v>19</v>
      </c>
      <c r="D56" s="39" t="str">
        <f t="shared" si="84"/>
        <v>PFOShighnutrients</v>
      </c>
      <c r="E56" s="39" t="s">
        <v>34</v>
      </c>
      <c r="F56" s="39">
        <v>3.35</v>
      </c>
      <c r="G56" s="39">
        <v>1.78</v>
      </c>
      <c r="H56" s="39">
        <v>2.88</v>
      </c>
      <c r="I56" s="40">
        <v>4.12</v>
      </c>
      <c r="X56">
        <f t="shared" si="85"/>
        <v>12.799452429842582</v>
      </c>
      <c r="AA56">
        <f>((I56-$S$10)/$S$10)*100</f>
        <v>-29.179200687580575</v>
      </c>
      <c r="AE56">
        <f t="shared" si="2"/>
        <v>0.77</v>
      </c>
      <c r="AH56">
        <f t="shared" si="87"/>
        <v>127.80082987551866</v>
      </c>
      <c r="AK56">
        <f t="shared" si="88"/>
        <v>-71.846435100548447</v>
      </c>
    </row>
    <row r="57" spans="1:39" ht="15" thickBot="1" x14ac:dyDescent="0.35">
      <c r="A57" s="145" t="s">
        <v>98</v>
      </c>
      <c r="B57" s="105" t="s">
        <v>22</v>
      </c>
      <c r="C57" s="105" t="s">
        <v>19</v>
      </c>
      <c r="D57" s="105" t="str">
        <f t="shared" si="84"/>
        <v>PFOShighnutrients</v>
      </c>
      <c r="E57" s="105" t="s">
        <v>35</v>
      </c>
      <c r="F57" s="105">
        <v>2.99</v>
      </c>
      <c r="G57" s="105">
        <v>1.88</v>
      </c>
      <c r="H57" s="105">
        <v>3.57</v>
      </c>
      <c r="I57" s="106">
        <v>6.42</v>
      </c>
      <c r="X57">
        <f t="shared" si="85"/>
        <v>75.77002053388091</v>
      </c>
      <c r="AA57">
        <f t="shared" si="86"/>
        <v>10.35668242372153</v>
      </c>
      <c r="AE57">
        <f t="shared" si="2"/>
        <v>3.4299999999999997</v>
      </c>
      <c r="AH57">
        <f t="shared" si="87"/>
        <v>569.2946058091286</v>
      </c>
      <c r="AK57">
        <f t="shared" si="88"/>
        <v>25.411334552102371</v>
      </c>
    </row>
    <row r="58" spans="1:39" x14ac:dyDescent="0.3">
      <c r="A58" s="107" t="s">
        <v>97</v>
      </c>
      <c r="B58" s="42" t="s">
        <v>21</v>
      </c>
      <c r="C58" s="42" t="s">
        <v>19</v>
      </c>
      <c r="D58" s="42" t="str">
        <f t="shared" si="84"/>
        <v>PFOS+Carblownutrients</v>
      </c>
      <c r="E58" s="42" t="s">
        <v>32</v>
      </c>
      <c r="F58" s="42">
        <v>3.05</v>
      </c>
      <c r="G58" s="42">
        <v>1.61</v>
      </c>
      <c r="H58" s="42">
        <v>2.79</v>
      </c>
      <c r="I58" s="43">
        <v>5.8</v>
      </c>
      <c r="P58">
        <f>AVERAGE(F58:F61)</f>
        <v>2.99</v>
      </c>
      <c r="Q58">
        <f t="shared" ref="Q58:S58" si="97">AVERAGE(G58:G61)</f>
        <v>1.7450000000000001</v>
      </c>
      <c r="R58">
        <f t="shared" si="97"/>
        <v>2.6349999999999998</v>
      </c>
      <c r="S58">
        <f t="shared" si="97"/>
        <v>4.83</v>
      </c>
      <c r="T58">
        <f>_xlfn.STDEV.S(F58:F61)</f>
        <v>0.14212670403551897</v>
      </c>
      <c r="U58">
        <f t="shared" ref="U58:W58" si="98">_xlfn.STDEV.S(G58:G61)</f>
        <v>0.22487033300697237</v>
      </c>
      <c r="V58">
        <f t="shared" si="98"/>
        <v>0.4066530052350128</v>
      </c>
      <c r="W58">
        <f t="shared" si="98"/>
        <v>0.98030607465219688</v>
      </c>
      <c r="X58">
        <f>((I58-$S$14)/$S$14)*100</f>
        <v>58.795345653661876</v>
      </c>
      <c r="Y58">
        <f>AVERAGE(X58:X61)</f>
        <v>32.238193018480494</v>
      </c>
      <c r="Z58">
        <f>_xlfn.STDEV.S(X58:X61)</f>
        <v>26.839317581168995</v>
      </c>
      <c r="AA58">
        <f t="shared" si="86"/>
        <v>-0.30081650193382159</v>
      </c>
      <c r="AB58">
        <f>AVERAGE(AA58:AA61)</f>
        <v>-16.974645466265578</v>
      </c>
      <c r="AC58">
        <f>_xlfn.STDEV.S(AA58:AA61)</f>
        <v>16.850985382934212</v>
      </c>
      <c r="AE58">
        <f t="shared" si="2"/>
        <v>2.75</v>
      </c>
      <c r="AF58">
        <f t="shared" ref="AF58" si="99">AVERAGE(AE58:AE61)</f>
        <v>1.8399999999999999</v>
      </c>
      <c r="AG58">
        <f t="shared" ref="AG58" si="100">_xlfn.STDEV.S(AE58:AE61)</f>
        <v>0.87399466054814512</v>
      </c>
      <c r="AH58">
        <f t="shared" si="87"/>
        <v>508.29875518672196</v>
      </c>
      <c r="AI58">
        <f t="shared" ref="AI58" si="101">AVERAGE(AH58:AH61)</f>
        <v>318.36099585062243</v>
      </c>
      <c r="AJ58">
        <f t="shared" ref="AJ58" si="102">_xlfn.STDEV.S(AH58:AH61)</f>
        <v>164.12781640572348</v>
      </c>
      <c r="AK58">
        <f t="shared" si="88"/>
        <v>0.54844606946984009</v>
      </c>
      <c r="AL58">
        <f t="shared" ref="AL58" si="103">AVERAGE(AK58:AK61)</f>
        <v>-32.723948811700176</v>
      </c>
      <c r="AM58">
        <f t="shared" ref="AM58" si="104">_xlfn.STDEV.S(AK58:AK61)</f>
        <v>31.955929087683543</v>
      </c>
    </row>
    <row r="59" spans="1:39" x14ac:dyDescent="0.3">
      <c r="A59" s="107" t="s">
        <v>97</v>
      </c>
      <c r="B59" s="42" t="s">
        <v>21</v>
      </c>
      <c r="C59" s="42" t="s">
        <v>19</v>
      </c>
      <c r="D59" s="42" t="str">
        <f t="shared" si="84"/>
        <v>PFOS+Carblownutrients</v>
      </c>
      <c r="E59" s="42" t="s">
        <v>33</v>
      </c>
      <c r="F59" s="42">
        <v>2.94</v>
      </c>
      <c r="G59" s="42">
        <v>1.62</v>
      </c>
      <c r="H59" s="42">
        <v>2.08</v>
      </c>
      <c r="I59" s="43">
        <v>3.79</v>
      </c>
      <c r="X59">
        <f t="shared" si="85"/>
        <v>3.7645448323066439</v>
      </c>
      <c r="AA59">
        <f t="shared" si="86"/>
        <v>-34.851740438332619</v>
      </c>
      <c r="AE59">
        <f t="shared" si="2"/>
        <v>0.85000000000000009</v>
      </c>
      <c r="AH59">
        <f t="shared" si="87"/>
        <v>141.07883817427387</v>
      </c>
      <c r="AK59">
        <f t="shared" si="88"/>
        <v>-68.921389396709316</v>
      </c>
    </row>
    <row r="60" spans="1:39" x14ac:dyDescent="0.3">
      <c r="A60" s="107" t="s">
        <v>97</v>
      </c>
      <c r="B60" s="42" t="s">
        <v>21</v>
      </c>
      <c r="C60" s="42" t="s">
        <v>19</v>
      </c>
      <c r="D60" s="42" t="str">
        <f t="shared" si="84"/>
        <v>PFOS+Carblownutrients</v>
      </c>
      <c r="E60" s="42" t="s">
        <v>34</v>
      </c>
      <c r="F60" s="42">
        <v>2.82</v>
      </c>
      <c r="G60" s="42">
        <v>1.67</v>
      </c>
      <c r="H60" s="42">
        <v>2.63</v>
      </c>
      <c r="I60" s="43">
        <v>4.21</v>
      </c>
      <c r="X60">
        <f t="shared" si="85"/>
        <v>15.263518138261468</v>
      </c>
      <c r="AA60">
        <f t="shared" si="86"/>
        <v>-27.632144391920928</v>
      </c>
      <c r="AE60">
        <f t="shared" si="2"/>
        <v>1.3900000000000001</v>
      </c>
      <c r="AH60">
        <f t="shared" si="87"/>
        <v>230.7053941908714</v>
      </c>
      <c r="AK60">
        <f t="shared" si="88"/>
        <v>-49.177330895795244</v>
      </c>
    </row>
    <row r="61" spans="1:39" ht="15" thickBot="1" x14ac:dyDescent="0.35">
      <c r="A61" s="146" t="s">
        <v>97</v>
      </c>
      <c r="B61" s="109" t="s">
        <v>21</v>
      </c>
      <c r="C61" s="109" t="s">
        <v>19</v>
      </c>
      <c r="D61" s="109" t="str">
        <f t="shared" si="84"/>
        <v>PFOS+Carblownutrients</v>
      </c>
      <c r="E61" s="109" t="s">
        <v>35</v>
      </c>
      <c r="F61" s="109">
        <v>3.15</v>
      </c>
      <c r="G61" s="109">
        <v>2.08</v>
      </c>
      <c r="H61" s="109">
        <v>3.04</v>
      </c>
      <c r="I61" s="110">
        <v>5.52</v>
      </c>
      <c r="X61">
        <f t="shared" si="85"/>
        <v>51.129363449691986</v>
      </c>
      <c r="AA61">
        <f t="shared" si="86"/>
        <v>-5.1138805328749513</v>
      </c>
      <c r="AE61">
        <f t="shared" si="2"/>
        <v>2.3699999999999997</v>
      </c>
      <c r="AH61">
        <f t="shared" si="87"/>
        <v>393.36099585062232</v>
      </c>
      <c r="AK61">
        <f>((AE61-$AF$10)/$AF$10)*100</f>
        <v>-13.345521023766004</v>
      </c>
    </row>
    <row r="62" spans="1:39" x14ac:dyDescent="0.3">
      <c r="A62" s="111" t="s">
        <v>97</v>
      </c>
      <c r="B62" s="112" t="s">
        <v>22</v>
      </c>
      <c r="C62" s="112" t="s">
        <v>19</v>
      </c>
      <c r="D62" s="112" t="str">
        <f t="shared" si="84"/>
        <v>PFOS+Carbhighnutrients</v>
      </c>
      <c r="E62" s="112" t="s">
        <v>32</v>
      </c>
      <c r="F62" s="112">
        <v>3.1</v>
      </c>
      <c r="G62" s="112">
        <v>1.67</v>
      </c>
      <c r="H62" s="112">
        <v>2.9</v>
      </c>
      <c r="I62" s="113">
        <v>6.38</v>
      </c>
      <c r="P62">
        <f>AVERAGE(F62:F65)</f>
        <v>3.06</v>
      </c>
      <c r="Q62">
        <f t="shared" ref="Q62:S62" si="105">AVERAGE(G62:G65)</f>
        <v>1.9249999999999998</v>
      </c>
      <c r="R62">
        <f t="shared" si="105"/>
        <v>3.0350000000000001</v>
      </c>
      <c r="S62">
        <f t="shared" si="105"/>
        <v>5.9775</v>
      </c>
      <c r="T62">
        <f>_xlfn.STDEV.S(F62:F65)</f>
        <v>0.23776739333502678</v>
      </c>
      <c r="U62">
        <f t="shared" ref="U62:W62" si="106">_xlfn.STDEV.S(G62:G65)</f>
        <v>0.39306488014067159</v>
      </c>
      <c r="V62">
        <f t="shared" si="106"/>
        <v>0.23530122538284137</v>
      </c>
      <c r="W62">
        <f t="shared" si="106"/>
        <v>0.34042865135982125</v>
      </c>
      <c r="X62">
        <f t="shared" si="85"/>
        <v>74.674880219028068</v>
      </c>
      <c r="Y62">
        <f>AVERAGE(X62:X65)</f>
        <v>63.655030800821358</v>
      </c>
      <c r="Z62">
        <f>_xlfn.STDEV.S(X62:X65)</f>
        <v>9.3204285108780613</v>
      </c>
      <c r="AA62">
        <f t="shared" si="86"/>
        <v>9.6691018478727973</v>
      </c>
      <c r="AB62">
        <f>AVERAGE(AA62:AA65)</f>
        <v>2.750322303394928</v>
      </c>
      <c r="AC62">
        <f>_xlfn.STDEV.S(AA62:AA65)</f>
        <v>5.8518032034348293</v>
      </c>
      <c r="AE62">
        <f t="shared" si="2"/>
        <v>3.28</v>
      </c>
      <c r="AF62">
        <f t="shared" ref="AF62" si="107">AVERAGE(AE62:AE65)</f>
        <v>2.9174999999999995</v>
      </c>
      <c r="AG62">
        <f t="shared" ref="AG62" si="108">_xlfn.STDEV.S(AE62:AE65)</f>
        <v>0.28500000000000009</v>
      </c>
      <c r="AH62">
        <f t="shared" si="87"/>
        <v>473.44398340248961</v>
      </c>
      <c r="AI62">
        <f t="shared" ref="AI62" si="109">AVERAGE(AH62:AH65)</f>
        <v>466.49377593360992</v>
      </c>
      <c r="AJ62">
        <f t="shared" ref="AJ62" si="110">_xlfn.STDEV.S(AH62:AH65)</f>
        <v>25.498423299176011</v>
      </c>
      <c r="AK62">
        <f t="shared" si="88"/>
        <v>19.926873857404022</v>
      </c>
      <c r="AL62">
        <f t="shared" ref="AL62" si="111">AVERAGE(AK62:AK65)</f>
        <v>6.6727605118829985</v>
      </c>
      <c r="AM62">
        <f t="shared" ref="AM62" si="112">_xlfn.STDEV.S(AK62:AK65)</f>
        <v>10.420475319926879</v>
      </c>
    </row>
    <row r="63" spans="1:39" x14ac:dyDescent="0.3">
      <c r="A63" s="111" t="s">
        <v>97</v>
      </c>
      <c r="B63" s="112" t="s">
        <v>22</v>
      </c>
      <c r="C63" s="112" t="s">
        <v>19</v>
      </c>
      <c r="D63" s="112" t="str">
        <f t="shared" si="84"/>
        <v>PFOS+Carbhighnutrients</v>
      </c>
      <c r="E63" s="112" t="s">
        <v>33</v>
      </c>
      <c r="F63" s="112">
        <v>3.38</v>
      </c>
      <c r="G63" s="112">
        <v>1.73</v>
      </c>
      <c r="H63" s="112">
        <v>3.33</v>
      </c>
      <c r="I63" s="113">
        <v>6.06</v>
      </c>
      <c r="X63">
        <f t="shared" si="85"/>
        <v>65.913757700205338</v>
      </c>
      <c r="AA63">
        <f t="shared" si="86"/>
        <v>4.168457241082935</v>
      </c>
      <c r="AE63">
        <f t="shared" si="2"/>
        <v>2.6799999999999997</v>
      </c>
      <c r="AH63">
        <f t="shared" si="87"/>
        <v>444.81327800829871</v>
      </c>
      <c r="AK63">
        <f t="shared" si="88"/>
        <v>-2.0109689213894026</v>
      </c>
    </row>
    <row r="64" spans="1:39" x14ac:dyDescent="0.3">
      <c r="A64" s="111" t="s">
        <v>97</v>
      </c>
      <c r="B64" s="112" t="s">
        <v>22</v>
      </c>
      <c r="C64" s="112" t="s">
        <v>19</v>
      </c>
      <c r="D64" s="112" t="str">
        <f t="shared" si="84"/>
        <v>PFOS+Carbhighnutrients</v>
      </c>
      <c r="E64" s="112" t="s">
        <v>34</v>
      </c>
      <c r="F64" s="112">
        <v>2.9</v>
      </c>
      <c r="G64" s="112">
        <v>1.79</v>
      </c>
      <c r="H64" s="112">
        <v>2.8</v>
      </c>
      <c r="I64" s="113">
        <v>5.91</v>
      </c>
      <c r="X64">
        <f t="shared" si="85"/>
        <v>61.806981519507197</v>
      </c>
      <c r="AA64">
        <f t="shared" si="86"/>
        <v>1.5900300816501975</v>
      </c>
      <c r="AE64">
        <f t="shared" si="2"/>
        <v>3.0100000000000002</v>
      </c>
      <c r="AH64">
        <f t="shared" si="87"/>
        <v>499.58506224066389</v>
      </c>
      <c r="AK64">
        <f t="shared" si="88"/>
        <v>10.054844606946997</v>
      </c>
    </row>
    <row r="65" spans="1:39" ht="15" thickBot="1" x14ac:dyDescent="0.35">
      <c r="A65" s="147" t="s">
        <v>97</v>
      </c>
      <c r="B65" s="115" t="s">
        <v>22</v>
      </c>
      <c r="C65" s="115" t="s">
        <v>19</v>
      </c>
      <c r="D65" s="115" t="str">
        <f t="shared" si="84"/>
        <v>PFOS+Carbhighnutrients</v>
      </c>
      <c r="E65" s="115" t="s">
        <v>35</v>
      </c>
      <c r="F65" s="115">
        <v>2.86</v>
      </c>
      <c r="G65" s="115">
        <v>2.5099999999999998</v>
      </c>
      <c r="H65" s="115">
        <v>3.11</v>
      </c>
      <c r="I65" s="116">
        <v>5.56</v>
      </c>
      <c r="X65">
        <f t="shared" si="85"/>
        <v>52.224503764544828</v>
      </c>
      <c r="AA65">
        <f t="shared" si="86"/>
        <v>-4.4262999570262185</v>
      </c>
      <c r="AE65">
        <f t="shared" si="2"/>
        <v>2.6999999999999997</v>
      </c>
      <c r="AH65">
        <f t="shared" si="87"/>
        <v>448.13278008298749</v>
      </c>
      <c r="AK65">
        <f t="shared" si="88"/>
        <v>-1.2797074954296213</v>
      </c>
    </row>
    <row r="66" spans="1:39" x14ac:dyDescent="0.3">
      <c r="A66" s="117" t="s">
        <v>99</v>
      </c>
      <c r="B66" s="48" t="s">
        <v>21</v>
      </c>
      <c r="C66" s="48" t="s">
        <v>19</v>
      </c>
      <c r="D66" s="48" t="str">
        <f t="shared" si="84"/>
        <v>PFOS+Diclownutrients</v>
      </c>
      <c r="E66" s="48" t="s">
        <v>32</v>
      </c>
      <c r="F66" s="48">
        <v>2.82</v>
      </c>
      <c r="G66" s="48">
        <v>1.56</v>
      </c>
      <c r="H66" s="48">
        <v>2.16</v>
      </c>
      <c r="I66" s="49">
        <v>6.04</v>
      </c>
      <c r="P66">
        <f>AVERAGE(F66:F69)</f>
        <v>2.9224999999999999</v>
      </c>
      <c r="Q66">
        <f t="shared" ref="Q66:S66" si="113">AVERAGE(G66:G69)</f>
        <v>1.4975000000000001</v>
      </c>
      <c r="R66">
        <f t="shared" si="113"/>
        <v>2.7925</v>
      </c>
      <c r="S66">
        <f t="shared" si="113"/>
        <v>4.7974999999999994</v>
      </c>
      <c r="T66">
        <f>_xlfn.STDEV.S(F66:F69)</f>
        <v>0.12658988901172166</v>
      </c>
      <c r="U66">
        <f t="shared" ref="U66:W66" si="114">_xlfn.STDEV.S(G66:G69)</f>
        <v>5.8523499553598181E-2</v>
      </c>
      <c r="V66">
        <f t="shared" si="114"/>
        <v>0.65464366897827142</v>
      </c>
      <c r="W66">
        <f t="shared" si="114"/>
        <v>0.96600120772871878</v>
      </c>
      <c r="X66">
        <f t="shared" si="85"/>
        <v>65.366187542778931</v>
      </c>
      <c r="Y66">
        <f>AVERAGE(X66:X69)</f>
        <v>31.34839151266257</v>
      </c>
      <c r="Z66">
        <f>_xlfn.STDEV.S(X66:X69)</f>
        <v>26.447671669506189</v>
      </c>
      <c r="AA66">
        <f t="shared" si="86"/>
        <v>3.8246669531585757</v>
      </c>
      <c r="AB66">
        <f>AVERAGE(AA66:AA69)</f>
        <v>-17.533304684142671</v>
      </c>
      <c r="AC66">
        <f>_xlfn.STDEV.S(AA66:AA69)</f>
        <v>16.605091667016993</v>
      </c>
      <c r="AE66">
        <f t="shared" si="2"/>
        <v>3.22</v>
      </c>
      <c r="AF66">
        <f t="shared" ref="AF66" si="115">AVERAGE(AE66:AE69)</f>
        <v>1.875</v>
      </c>
      <c r="AG66">
        <f t="shared" ref="AG66" si="116">_xlfn.STDEV.S(AE66:AE69)</f>
        <v>1.0760576192751019</v>
      </c>
      <c r="AH66">
        <f t="shared" si="87"/>
        <v>533.19502074688808</v>
      </c>
      <c r="AI66">
        <f t="shared" ref="AI66" si="117">AVERAGE(AH66:AH69)</f>
        <v>310.89211618257264</v>
      </c>
      <c r="AJ66">
        <f t="shared" ref="AJ66" si="118">_xlfn.STDEV.S(AH66:AH69)</f>
        <v>178.08046298605066</v>
      </c>
      <c r="AK66">
        <f t="shared" si="88"/>
        <v>17.733089579524691</v>
      </c>
      <c r="AL66">
        <f t="shared" ref="AL66" si="119">AVERAGE(AK66:AK69)</f>
        <v>-31.444241316270563</v>
      </c>
      <c r="AM66">
        <f t="shared" ref="AM66" si="120">_xlfn.STDEV.S(AK66:AK69)</f>
        <v>39.34397145429989</v>
      </c>
    </row>
    <row r="67" spans="1:39" x14ac:dyDescent="0.3">
      <c r="A67" s="117" t="s">
        <v>99</v>
      </c>
      <c r="B67" s="48" t="s">
        <v>21</v>
      </c>
      <c r="C67" s="48" t="s">
        <v>19</v>
      </c>
      <c r="D67" s="48" t="str">
        <f t="shared" si="84"/>
        <v>PFOS+Diclownutrients</v>
      </c>
      <c r="E67" s="48" t="s">
        <v>33</v>
      </c>
      <c r="F67" s="48">
        <v>2.81</v>
      </c>
      <c r="G67" s="48">
        <v>1.47</v>
      </c>
      <c r="H67" s="48">
        <v>2.4300000000000002</v>
      </c>
      <c r="I67" s="49">
        <v>5.07</v>
      </c>
      <c r="X67">
        <f t="shared" si="85"/>
        <v>38.80903490759755</v>
      </c>
      <c r="AA67">
        <f t="shared" si="86"/>
        <v>-12.849162011173179</v>
      </c>
      <c r="AE67">
        <f t="shared" si="2"/>
        <v>2.2600000000000002</v>
      </c>
      <c r="AH67">
        <f t="shared" si="87"/>
        <v>375.103734439834</v>
      </c>
      <c r="AK67">
        <f t="shared" si="88"/>
        <v>-17.367458866544776</v>
      </c>
    </row>
    <row r="68" spans="1:39" x14ac:dyDescent="0.3">
      <c r="A68" s="117" t="s">
        <v>99</v>
      </c>
      <c r="B68" s="48" t="s">
        <v>21</v>
      </c>
      <c r="C68" s="48" t="s">
        <v>19</v>
      </c>
      <c r="D68" s="48" t="str">
        <f t="shared" si="84"/>
        <v>PFOS+Diclownutrients</v>
      </c>
      <c r="E68" s="48" t="s">
        <v>34</v>
      </c>
      <c r="F68" s="48">
        <v>3.06</v>
      </c>
      <c r="G68" s="48">
        <v>1.53</v>
      </c>
      <c r="H68" s="48">
        <v>2.93</v>
      </c>
      <c r="I68" s="49">
        <v>4.17</v>
      </c>
      <c r="X68">
        <f t="shared" si="85"/>
        <v>14.168377823408626</v>
      </c>
      <c r="AA68">
        <f t="shared" si="86"/>
        <v>-28.319724967769659</v>
      </c>
      <c r="AE68">
        <f t="shared" ref="AE68:AE81" si="121">I68-F68</f>
        <v>1.1099999999999999</v>
      </c>
      <c r="AH68">
        <f t="shared" si="87"/>
        <v>184.23236514522819</v>
      </c>
      <c r="AK68">
        <f t="shared" si="88"/>
        <v>-59.414990859232176</v>
      </c>
    </row>
    <row r="69" spans="1:39" ht="15" thickBot="1" x14ac:dyDescent="0.35">
      <c r="A69" s="148" t="s">
        <v>99</v>
      </c>
      <c r="B69" s="119" t="s">
        <v>21</v>
      </c>
      <c r="C69" s="119" t="s">
        <v>19</v>
      </c>
      <c r="D69" s="119" t="str">
        <f t="shared" si="84"/>
        <v>PFOS+Diclownutrients</v>
      </c>
      <c r="E69" s="119" t="s">
        <v>35</v>
      </c>
      <c r="F69" s="119">
        <v>3</v>
      </c>
      <c r="G69" s="119">
        <v>1.43</v>
      </c>
      <c r="H69" s="119">
        <v>3.65</v>
      </c>
      <c r="I69" s="120">
        <v>3.91</v>
      </c>
      <c r="X69">
        <f t="shared" si="85"/>
        <v>7.0499657768651689</v>
      </c>
      <c r="AA69">
        <f t="shared" si="86"/>
        <v>-32.788998710786416</v>
      </c>
      <c r="AE69">
        <f t="shared" si="121"/>
        <v>0.91000000000000014</v>
      </c>
      <c r="AH69">
        <f t="shared" si="87"/>
        <v>151.03734439834028</v>
      </c>
      <c r="AK69">
        <f t="shared" si="88"/>
        <v>-66.727605118829985</v>
      </c>
    </row>
    <row r="70" spans="1:39" x14ac:dyDescent="0.3">
      <c r="A70" s="121" t="s">
        <v>99</v>
      </c>
      <c r="B70" s="51" t="s">
        <v>22</v>
      </c>
      <c r="C70" s="51" t="s">
        <v>19</v>
      </c>
      <c r="D70" s="51" t="str">
        <f t="shared" si="84"/>
        <v>PFOS+Dichighnutrients</v>
      </c>
      <c r="E70" s="51" t="s">
        <v>32</v>
      </c>
      <c r="F70" s="51">
        <v>2.95</v>
      </c>
      <c r="G70" s="51">
        <v>1.57</v>
      </c>
      <c r="H70" s="51">
        <v>2.46</v>
      </c>
      <c r="I70" s="52">
        <v>4.4000000000000004</v>
      </c>
      <c r="P70">
        <f>AVERAGE(F70:F73)</f>
        <v>2.9824999999999999</v>
      </c>
      <c r="Q70">
        <f t="shared" ref="Q70:S70" si="122">AVERAGE(G70:G73)</f>
        <v>1.5249999999999999</v>
      </c>
      <c r="R70">
        <f t="shared" si="122"/>
        <v>3.5375000000000001</v>
      </c>
      <c r="S70">
        <f t="shared" si="122"/>
        <v>3.6950000000000003</v>
      </c>
      <c r="T70">
        <f>_xlfn.STDEV.S(F70:F73)</f>
        <v>3.201562118716407E-2</v>
      </c>
      <c r="U70">
        <f t="shared" ref="U70:W70" si="123">_xlfn.STDEV.S(G70:G73)</f>
        <v>0.13178264933847192</v>
      </c>
      <c r="V70">
        <f t="shared" si="123"/>
        <v>1.4138452296249877</v>
      </c>
      <c r="W70">
        <f t="shared" si="123"/>
        <v>0.68217788491467946</v>
      </c>
      <c r="X70">
        <f t="shared" si="85"/>
        <v>20.465434633812471</v>
      </c>
      <c r="Y70">
        <f>AVERAGE(X70:X73)</f>
        <v>1.1635865845311519</v>
      </c>
      <c r="Z70">
        <f>_xlfn.STDEV.S(X70:X73)</f>
        <v>18.677012591777693</v>
      </c>
      <c r="AA70">
        <f t="shared" si="86"/>
        <v>-24.366136656639441</v>
      </c>
      <c r="AB70">
        <f>AVERAGE(AA70:AA73)</f>
        <v>-36.484744305973351</v>
      </c>
      <c r="AC70">
        <f>_xlfn.STDEV.S(AA70:AA73)</f>
        <v>11.726306573522633</v>
      </c>
      <c r="AE70">
        <f t="shared" si="121"/>
        <v>1.4500000000000002</v>
      </c>
      <c r="AF70">
        <f t="shared" ref="AF70" si="124">AVERAGE(AE70:AE73)</f>
        <v>0.71250000000000024</v>
      </c>
      <c r="AG70">
        <f t="shared" ref="AG70" si="125">_xlfn.STDEV.S(AE70:AE73)</f>
        <v>0.71233770081331504</v>
      </c>
      <c r="AH70">
        <f t="shared" si="87"/>
        <v>315.76763485477176</v>
      </c>
      <c r="AI70">
        <f t="shared" ref="AI70" si="126">AVERAGE(AH70:AH73)</f>
        <v>137.03319502074692</v>
      </c>
      <c r="AJ70">
        <f t="shared" ref="AJ70" si="127">_xlfn.STDEV.S(AH70:AH73)</f>
        <v>146.68793179391443</v>
      </c>
      <c r="AK70">
        <f t="shared" si="88"/>
        <v>-46.983546617915891</v>
      </c>
      <c r="AL70">
        <f t="shared" ref="AL70" si="128">AVERAGE(AK70:AK73)</f>
        <v>-73.948811700182802</v>
      </c>
      <c r="AM70">
        <f t="shared" ref="AM70" si="129">_xlfn.STDEV.S(AK70:AK73)</f>
        <v>26.045254143082818</v>
      </c>
    </row>
    <row r="71" spans="1:39" x14ac:dyDescent="0.3">
      <c r="A71" s="121" t="s">
        <v>99</v>
      </c>
      <c r="B71" s="51" t="s">
        <v>22</v>
      </c>
      <c r="C71" s="51" t="s">
        <v>19</v>
      </c>
      <c r="D71" s="51" t="str">
        <f t="shared" si="84"/>
        <v>PFOS+Dichighnutrients</v>
      </c>
      <c r="E71" s="51" t="s">
        <v>33</v>
      </c>
      <c r="F71" s="51">
        <v>3.01</v>
      </c>
      <c r="G71" s="51">
        <v>1.48</v>
      </c>
      <c r="H71" s="51">
        <v>2.74</v>
      </c>
      <c r="I71" s="52">
        <v>2.87</v>
      </c>
      <c r="X71">
        <f t="shared" si="85"/>
        <v>-21.423682409308686</v>
      </c>
      <c r="AA71">
        <f t="shared" si="86"/>
        <v>-50.66609368285345</v>
      </c>
      <c r="AE71">
        <f t="shared" si="121"/>
        <v>-0.13999999999999968</v>
      </c>
      <c r="AH71">
        <f t="shared" si="87"/>
        <v>-23.236514522821523</v>
      </c>
      <c r="AK71">
        <f t="shared" si="88"/>
        <v>-105.11882998171845</v>
      </c>
    </row>
    <row r="72" spans="1:39" x14ac:dyDescent="0.3">
      <c r="A72" s="121" t="s">
        <v>99</v>
      </c>
      <c r="B72" s="51" t="s">
        <v>22</v>
      </c>
      <c r="C72" s="51" t="s">
        <v>19</v>
      </c>
      <c r="D72" s="51" t="str">
        <f t="shared" si="84"/>
        <v>PFOS+Dichighnutrients</v>
      </c>
      <c r="E72" s="51" t="s">
        <v>34</v>
      </c>
      <c r="F72" s="51">
        <v>3.01</v>
      </c>
      <c r="G72" s="51">
        <v>1.37</v>
      </c>
      <c r="H72" s="51">
        <v>3.37</v>
      </c>
      <c r="I72" s="52">
        <v>3.43</v>
      </c>
      <c r="X72">
        <f t="shared" si="85"/>
        <v>-6.0917180013689176</v>
      </c>
      <c r="AA72">
        <f t="shared" si="86"/>
        <v>-41.039965620971202</v>
      </c>
      <c r="AE72">
        <f t="shared" si="121"/>
        <v>0.42000000000000037</v>
      </c>
      <c r="AH72">
        <f t="shared" si="87"/>
        <v>69.709543568464795</v>
      </c>
      <c r="AK72">
        <f t="shared" si="88"/>
        <v>-84.643510054844597</v>
      </c>
    </row>
    <row r="73" spans="1:39" ht="15" thickBot="1" x14ac:dyDescent="0.35">
      <c r="A73" s="149" t="s">
        <v>99</v>
      </c>
      <c r="B73" s="123" t="s">
        <v>22</v>
      </c>
      <c r="C73" s="123" t="s">
        <v>19</v>
      </c>
      <c r="D73" s="123" t="str">
        <f t="shared" si="84"/>
        <v>PFOS+Dichighnutrients</v>
      </c>
      <c r="E73" s="123" t="s">
        <v>35</v>
      </c>
      <c r="F73" s="123">
        <v>2.96</v>
      </c>
      <c r="G73" s="123">
        <v>1.68</v>
      </c>
      <c r="H73" s="123">
        <v>5.58</v>
      </c>
      <c r="I73" s="124">
        <v>4.08</v>
      </c>
      <c r="X73">
        <f t="shared" si="85"/>
        <v>11.70431211498974</v>
      </c>
      <c r="AA73">
        <f t="shared" si="86"/>
        <v>-29.866781263429303</v>
      </c>
      <c r="AE73">
        <f t="shared" si="121"/>
        <v>1.1200000000000001</v>
      </c>
      <c r="AH73">
        <f t="shared" si="87"/>
        <v>185.89211618257261</v>
      </c>
      <c r="AK73">
        <f t="shared" si="88"/>
        <v>-59.049360146252283</v>
      </c>
    </row>
    <row r="74" spans="1:39" x14ac:dyDescent="0.3">
      <c r="A74" s="125" t="s">
        <v>100</v>
      </c>
      <c r="B74" s="54" t="s">
        <v>21</v>
      </c>
      <c r="C74" s="54" t="s">
        <v>19</v>
      </c>
      <c r="D74" s="54" t="str">
        <f t="shared" si="84"/>
        <v>PFOS+6ppdqlownutrients</v>
      </c>
      <c r="E74" s="54" t="s">
        <v>32</v>
      </c>
      <c r="F74" s="54">
        <v>3.37</v>
      </c>
      <c r="G74" s="54">
        <v>1.78</v>
      </c>
      <c r="H74" s="54">
        <v>5.48</v>
      </c>
      <c r="I74" s="55">
        <v>6.65</v>
      </c>
      <c r="P74">
        <f>AVERAGE(F74:F77)</f>
        <v>3.1150000000000002</v>
      </c>
      <c r="Q74">
        <f t="shared" ref="Q74:S74" si="130">AVERAGE(G74:G77)</f>
        <v>1.6625000000000001</v>
      </c>
      <c r="R74">
        <f t="shared" si="130"/>
        <v>5.4975000000000005</v>
      </c>
      <c r="S74">
        <f t="shared" si="130"/>
        <v>5.61</v>
      </c>
      <c r="T74">
        <f>_xlfn.STDEV.S(F74:F77)</f>
        <v>0.2048576741707927</v>
      </c>
      <c r="U74">
        <f t="shared" ref="U74:W74" si="131">_xlfn.STDEV.S(G74:G77)</f>
        <v>8.2209083034256836E-2</v>
      </c>
      <c r="V74">
        <f t="shared" si="131"/>
        <v>0.40909452860351653</v>
      </c>
      <c r="W74">
        <f t="shared" si="131"/>
        <v>0.83996031652295045</v>
      </c>
      <c r="X74">
        <f t="shared" si="85"/>
        <v>82.067077344284755</v>
      </c>
      <c r="Y74">
        <f>AVERAGE(X74:X77)</f>
        <v>53.593429158110894</v>
      </c>
      <c r="Z74">
        <f>_xlfn.STDEV.S(X74:X77)</f>
        <v>22.996860137520883</v>
      </c>
      <c r="AA74">
        <f t="shared" si="86"/>
        <v>14.310270734851748</v>
      </c>
      <c r="AB74">
        <f>AVERAGE(AA74:AA77)</f>
        <v>-3.5668242372152914</v>
      </c>
      <c r="AC74">
        <f>_xlfn.STDEV.S(AA74:AA77)</f>
        <v>14.438509953123326</v>
      </c>
      <c r="AE74">
        <f t="shared" si="121"/>
        <v>3.2800000000000002</v>
      </c>
      <c r="AF74">
        <f t="shared" ref="AF74" si="132">AVERAGE(AE74:AE77)</f>
        <v>2.4950000000000001</v>
      </c>
      <c r="AG74">
        <f t="shared" ref="AG74" si="133">_xlfn.STDEV.S(AE74:AE77)</f>
        <v>0.6557692683660421</v>
      </c>
      <c r="AH74">
        <f t="shared" si="87"/>
        <v>547.71784232365144</v>
      </c>
      <c r="AI74">
        <f t="shared" ref="AI74" si="134">AVERAGE(AH74:AH77)</f>
        <v>414.93775933609959</v>
      </c>
      <c r="AJ74">
        <f t="shared" ref="AJ74" si="135">_xlfn.STDEV.S(AH74:AH77)</f>
        <v>110.17046821760079</v>
      </c>
      <c r="AK74">
        <f t="shared" si="88"/>
        <v>19.926873857404036</v>
      </c>
      <c r="AL74">
        <f t="shared" ref="AL74" si="136">AVERAGE(AK74:AK77)</f>
        <v>-8.7751371115173527</v>
      </c>
      <c r="AM74">
        <f t="shared" ref="AM74" si="137">_xlfn.STDEV.S(AK74:AK77)</f>
        <v>23.976938514297679</v>
      </c>
    </row>
    <row r="75" spans="1:39" x14ac:dyDescent="0.3">
      <c r="A75" s="125" t="s">
        <v>100</v>
      </c>
      <c r="B75" s="54" t="s">
        <v>21</v>
      </c>
      <c r="C75" s="54" t="s">
        <v>19</v>
      </c>
      <c r="D75" s="54" t="str">
        <f t="shared" si="84"/>
        <v>PFOS+6ppdqlownutrients</v>
      </c>
      <c r="E75" s="54" t="s">
        <v>33</v>
      </c>
      <c r="F75" s="54">
        <v>3.09</v>
      </c>
      <c r="G75" s="54">
        <v>1.59</v>
      </c>
      <c r="H75" s="54">
        <v>5.32</v>
      </c>
      <c r="I75" s="55">
        <v>5.86</v>
      </c>
      <c r="X75">
        <f t="shared" si="85"/>
        <v>60.438056125941152</v>
      </c>
      <c r="AA75">
        <f t="shared" si="86"/>
        <v>0.73055436183928535</v>
      </c>
      <c r="AE75">
        <f t="shared" si="121"/>
        <v>2.7700000000000005</v>
      </c>
      <c r="AH75">
        <f t="shared" si="87"/>
        <v>459.75103734439841</v>
      </c>
      <c r="AK75">
        <f t="shared" si="88"/>
        <v>1.2797074954296377</v>
      </c>
    </row>
    <row r="76" spans="1:39" x14ac:dyDescent="0.3">
      <c r="A76" s="125" t="s">
        <v>100</v>
      </c>
      <c r="B76" s="54" t="s">
        <v>21</v>
      </c>
      <c r="C76" s="54" t="s">
        <v>19</v>
      </c>
      <c r="D76" s="54" t="str">
        <f t="shared" si="84"/>
        <v>PFOS+6ppdqlownutrients</v>
      </c>
      <c r="E76" s="54" t="s">
        <v>34</v>
      </c>
      <c r="F76" s="54">
        <v>2.87</v>
      </c>
      <c r="G76" s="54">
        <v>1.63</v>
      </c>
      <c r="H76" s="54">
        <v>5.12</v>
      </c>
      <c r="I76" s="55">
        <v>4.7</v>
      </c>
      <c r="X76">
        <f t="shared" si="85"/>
        <v>28.678986995208771</v>
      </c>
      <c r="AA76">
        <f t="shared" si="86"/>
        <v>-19.209282337773953</v>
      </c>
      <c r="AE76">
        <f t="shared" si="121"/>
        <v>1.83</v>
      </c>
      <c r="AH76">
        <f t="shared" si="87"/>
        <v>303.7344398340249</v>
      </c>
      <c r="AK76">
        <f t="shared" si="88"/>
        <v>-33.089579524680069</v>
      </c>
    </row>
    <row r="77" spans="1:39" ht="15" thickBot="1" x14ac:dyDescent="0.35">
      <c r="A77" s="150" t="s">
        <v>100</v>
      </c>
      <c r="B77" s="127" t="s">
        <v>21</v>
      </c>
      <c r="C77" s="127" t="s">
        <v>19</v>
      </c>
      <c r="D77" s="127" t="str">
        <f t="shared" si="84"/>
        <v>PFOS+6ppdqlownutrients</v>
      </c>
      <c r="E77" s="127" t="s">
        <v>35</v>
      </c>
      <c r="F77" s="127">
        <v>3.13</v>
      </c>
      <c r="G77" s="127">
        <v>1.65</v>
      </c>
      <c r="H77" s="127">
        <v>6.07</v>
      </c>
      <c r="I77" s="128">
        <v>5.23</v>
      </c>
      <c r="X77">
        <f t="shared" si="85"/>
        <v>43.189596167008915</v>
      </c>
      <c r="AA77">
        <f t="shared" si="86"/>
        <v>-10.098839707778247</v>
      </c>
      <c r="AE77">
        <f t="shared" si="121"/>
        <v>2.1000000000000005</v>
      </c>
      <c r="AH77">
        <f t="shared" si="87"/>
        <v>348.54771784232372</v>
      </c>
      <c r="AK77">
        <f t="shared" si="88"/>
        <v>-23.217550274223012</v>
      </c>
    </row>
    <row r="78" spans="1:39" x14ac:dyDescent="0.3">
      <c r="A78" s="129" t="s">
        <v>100</v>
      </c>
      <c r="B78" s="130" t="s">
        <v>22</v>
      </c>
      <c r="C78" s="130" t="s">
        <v>19</v>
      </c>
      <c r="D78" s="130" t="str">
        <f t="shared" si="84"/>
        <v>PFOS+6ppdqhighnutrients</v>
      </c>
      <c r="E78" s="130" t="s">
        <v>32</v>
      </c>
      <c r="F78" s="130">
        <v>2.98</v>
      </c>
      <c r="G78" s="130">
        <v>1.35</v>
      </c>
      <c r="H78" s="130">
        <v>6.04</v>
      </c>
      <c r="I78" s="131">
        <v>4.58</v>
      </c>
      <c r="P78">
        <f>AVERAGE(F78:F81)</f>
        <v>3.0300000000000002</v>
      </c>
      <c r="Q78">
        <f t="shared" ref="Q78:S78" si="138">AVERAGE(G78:G81)</f>
        <v>1.62</v>
      </c>
      <c r="R78">
        <f t="shared" si="138"/>
        <v>5.51</v>
      </c>
      <c r="S78">
        <f t="shared" si="138"/>
        <v>5.1049999999999995</v>
      </c>
      <c r="T78">
        <f>_xlfn.STDEV.S(F78:F81)</f>
        <v>8.4459063062132841E-2</v>
      </c>
      <c r="U78">
        <f t="shared" ref="U78:W78" si="139">_xlfn.STDEV.S(G78:G81)</f>
        <v>0.26242459234352644</v>
      </c>
      <c r="V78">
        <f t="shared" si="139"/>
        <v>0.36687872655688281</v>
      </c>
      <c r="W78">
        <f t="shared" si="139"/>
        <v>0.83803341222173722</v>
      </c>
      <c r="X78">
        <f t="shared" si="85"/>
        <v>25.393566050650247</v>
      </c>
      <c r="Y78">
        <f>AVERAGE(X78:X81)</f>
        <v>39.767282683093782</v>
      </c>
      <c r="Z78">
        <f>_xlfn.STDEV.S(X78:X81)</f>
        <v>22.9441043729427</v>
      </c>
      <c r="AA78">
        <f t="shared" si="86"/>
        <v>-21.272024065320153</v>
      </c>
      <c r="AB78">
        <f>AVERAGE(AA78:AA81)</f>
        <v>-12.247529007305543</v>
      </c>
      <c r="AC78">
        <f>_xlfn.STDEV.S(AA78:AA81)</f>
        <v>14.40538740389742</v>
      </c>
      <c r="AE78">
        <f t="shared" si="121"/>
        <v>1.6</v>
      </c>
      <c r="AF78">
        <f t="shared" ref="AF78" si="140">AVERAGE(AE78:AE81)</f>
        <v>2.0750000000000002</v>
      </c>
      <c r="AG78">
        <f t="shared" ref="AG78" si="141">_xlfn.STDEV.S(AE78:AE81)</f>
        <v>0.75403359783677115</v>
      </c>
      <c r="AH78">
        <f t="shared" si="87"/>
        <v>278.83817427385895</v>
      </c>
      <c r="AI78">
        <f t="shared" ref="AI78" si="142">AVERAGE(AH78:AH81)</f>
        <v>347.71784232365144</v>
      </c>
      <c r="AJ78">
        <f t="shared" ref="AJ78" si="143">_xlfn.STDEV.S(AH78:AH81)</f>
        <v>122.51091509876593</v>
      </c>
      <c r="AK78">
        <f t="shared" si="88"/>
        <v>-41.499085923217542</v>
      </c>
      <c r="AL78">
        <f t="shared" ref="AL78" si="144">AVERAGE(AK78:AK81)</f>
        <v>-24.131627056672755</v>
      </c>
      <c r="AM78">
        <f t="shared" ref="AM78" si="145">_xlfn.STDEV.S(AK78:AK81)</f>
        <v>27.569784198785083</v>
      </c>
    </row>
    <row r="79" spans="1:39" x14ac:dyDescent="0.3">
      <c r="A79" s="129" t="s">
        <v>100</v>
      </c>
      <c r="B79" s="130" t="s">
        <v>22</v>
      </c>
      <c r="C79" s="130" t="s">
        <v>19</v>
      </c>
      <c r="D79" s="130" t="str">
        <f t="shared" si="84"/>
        <v>PFOS+6ppdqhighnutrients</v>
      </c>
      <c r="E79" s="130" t="s">
        <v>33</v>
      </c>
      <c r="F79" s="130">
        <v>3.14</v>
      </c>
      <c r="G79" s="130">
        <v>1.58</v>
      </c>
      <c r="H79" s="130">
        <v>5.29</v>
      </c>
      <c r="I79" s="131">
        <v>6.25</v>
      </c>
      <c r="X79">
        <f t="shared" si="85"/>
        <v>71.115674195756341</v>
      </c>
      <c r="AA79">
        <f t="shared" si="86"/>
        <v>7.4344649763644206</v>
      </c>
      <c r="AE79">
        <f t="shared" si="121"/>
        <v>3.11</v>
      </c>
      <c r="AH79">
        <f t="shared" si="87"/>
        <v>516.18257261410781</v>
      </c>
      <c r="AK79">
        <f t="shared" si="88"/>
        <v>13.711151736745888</v>
      </c>
    </row>
    <row r="80" spans="1:39" x14ac:dyDescent="0.3">
      <c r="A80" s="129" t="s">
        <v>100</v>
      </c>
      <c r="B80" s="130" t="s">
        <v>22</v>
      </c>
      <c r="C80" s="130" t="s">
        <v>19</v>
      </c>
      <c r="D80" s="130" t="str">
        <f t="shared" si="84"/>
        <v>PFOS+6ppdqhighnutrients</v>
      </c>
      <c r="E80" s="130" t="s">
        <v>34</v>
      </c>
      <c r="F80" s="130">
        <v>2.95</v>
      </c>
      <c r="G80" s="130">
        <v>1.57</v>
      </c>
      <c r="H80" s="130">
        <v>5.47</v>
      </c>
      <c r="I80" s="131">
        <v>4.3899999999999997</v>
      </c>
      <c r="X80">
        <f t="shared" si="85"/>
        <v>20.191649555099243</v>
      </c>
      <c r="AA80">
        <f t="shared" si="86"/>
        <v>-24.538031800601637</v>
      </c>
      <c r="AE80">
        <f>I80-F80</f>
        <v>1.4399999999999995</v>
      </c>
      <c r="AH80">
        <f t="shared" si="87"/>
        <v>239.00414937759328</v>
      </c>
      <c r="AK80">
        <f t="shared" si="88"/>
        <v>-47.349177330895806</v>
      </c>
    </row>
    <row r="81" spans="1:37" ht="15" thickBot="1" x14ac:dyDescent="0.35">
      <c r="A81" s="151" t="s">
        <v>100</v>
      </c>
      <c r="B81" s="133" t="s">
        <v>22</v>
      </c>
      <c r="C81" s="133" t="s">
        <v>19</v>
      </c>
      <c r="D81" s="133" t="str">
        <f t="shared" si="84"/>
        <v>PFOS+6ppdqhighnutrients</v>
      </c>
      <c r="E81" s="133" t="s">
        <v>35</v>
      </c>
      <c r="F81" s="133">
        <v>3.05</v>
      </c>
      <c r="G81" s="133">
        <v>1.98</v>
      </c>
      <c r="H81" s="133">
        <v>5.24</v>
      </c>
      <c r="I81" s="134">
        <v>5.2</v>
      </c>
      <c r="X81">
        <f t="shared" si="85"/>
        <v>42.368240930869277</v>
      </c>
      <c r="AA81">
        <f t="shared" si="86"/>
        <v>-10.614525139664801</v>
      </c>
      <c r="AE81">
        <f t="shared" si="121"/>
        <v>2.1500000000000004</v>
      </c>
      <c r="AH81">
        <f t="shared" si="87"/>
        <v>356.84647302904568</v>
      </c>
      <c r="AK81">
        <f t="shared" si="88"/>
        <v>-21.389396709323567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Carb_RFU</vt:lpstr>
      <vt:lpstr>Carb_standardcurve</vt:lpstr>
      <vt:lpstr>Carb_Biomass</vt:lpstr>
      <vt:lpstr>Carb_PAM</vt:lpstr>
      <vt:lpstr>Dic_RFU</vt:lpstr>
      <vt:lpstr>Dic_standardcurve</vt:lpstr>
      <vt:lpstr>Dic_Biomass</vt:lpstr>
      <vt:lpstr>Dic_PAM</vt:lpstr>
      <vt:lpstr>PFOS_RFU</vt:lpstr>
      <vt:lpstr>PFOS_standardcurve</vt:lpstr>
      <vt:lpstr>PFOS_Biomass</vt:lpstr>
      <vt:lpstr>PFOS_PAM</vt:lpstr>
      <vt:lpstr>Q_RFU</vt:lpstr>
      <vt:lpstr>Q_standardcurve</vt:lpstr>
      <vt:lpstr>Q_biomass</vt:lpstr>
      <vt:lpstr>Q_PAM</vt:lpstr>
      <vt:lpstr>all_PAM</vt:lpstr>
      <vt:lpstr>all_pd</vt:lpstr>
      <vt:lpstr>all_delta</vt:lpstr>
      <vt:lpstr>all_pd_delta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2025-07-28T14:34:05Z</dcterms:created>
  <dcterms:modified xsi:type="dcterms:W3CDTF">2025-09-30T14:33:18Z</dcterms:modified>
</cp:coreProperties>
</file>