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the\OneDrive\Desktop\MS Thesis\MS_Thesis_2023-2024\data\"/>
    </mc:Choice>
  </mc:AlternateContent>
  <xr:revisionPtr revIDLastSave="0" documentId="13_ncr:1_{9167E395-F470-4CFF-88FF-39682C1471B1}" xr6:coauthVersionLast="47" xr6:coauthVersionMax="47" xr10:uidLastSave="{00000000-0000-0000-0000-000000000000}"/>
  <bookViews>
    <workbookView xWindow="-28920" yWindow="-120" windowWidth="29040" windowHeight="15720" activeTab="5" xr2:uid="{EE80FFE4-52A9-4067-882B-EC09130D2648}"/>
  </bookViews>
  <sheets>
    <sheet name="Summary" sheetId="1" r:id="rId1"/>
    <sheet name="B1" sheetId="2" r:id="rId2"/>
    <sheet name="B2" sheetId="3" r:id="rId3"/>
    <sheet name="B3" sheetId="4" r:id="rId4"/>
    <sheet name="B4" sheetId="5" r:id="rId5"/>
    <sheet name="all_concentratio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8" i="2" l="1"/>
  <c r="AX6" i="3"/>
  <c r="AR10" i="3"/>
  <c r="AN18" i="3"/>
  <c r="AN10" i="3"/>
  <c r="AN2" i="3"/>
  <c r="AF10" i="2"/>
  <c r="AN26" i="2"/>
  <c r="AN22" i="2"/>
  <c r="AN18" i="2"/>
  <c r="AN14" i="2"/>
  <c r="AN10" i="2"/>
  <c r="AN6" i="2"/>
  <c r="AN2" i="2"/>
  <c r="N2" i="5"/>
  <c r="H17" i="1" l="1"/>
  <c r="H18" i="1"/>
  <c r="H19" i="1"/>
  <c r="H20" i="1"/>
  <c r="H21" i="1"/>
  <c r="H22" i="1"/>
  <c r="H16" i="1"/>
  <c r="G17" i="1"/>
  <c r="G18" i="1"/>
  <c r="G19" i="1"/>
  <c r="G20" i="1"/>
  <c r="G21" i="1"/>
  <c r="G22" i="1"/>
  <c r="G16" i="1"/>
  <c r="Z18" i="5"/>
  <c r="Y18" i="5"/>
  <c r="X18" i="5"/>
  <c r="W18" i="5"/>
  <c r="X6" i="5"/>
  <c r="O29" i="5"/>
  <c r="N29" i="5"/>
  <c r="M29" i="5"/>
  <c r="L29" i="5"/>
  <c r="S29" i="5" s="1"/>
  <c r="U29" i="5" s="1"/>
  <c r="H29" i="5"/>
  <c r="J29" i="5" s="1"/>
  <c r="O28" i="5"/>
  <c r="N28" i="5"/>
  <c r="M28" i="5"/>
  <c r="L28" i="5"/>
  <c r="S28" i="5" s="1"/>
  <c r="U28" i="5" s="1"/>
  <c r="H28" i="5"/>
  <c r="J28" i="5" s="1"/>
  <c r="O27" i="5"/>
  <c r="N27" i="5"/>
  <c r="M27" i="5"/>
  <c r="S27" i="5" s="1"/>
  <c r="U27" i="5" s="1"/>
  <c r="AF26" i="5" s="1"/>
  <c r="L27" i="5"/>
  <c r="H27" i="5"/>
  <c r="J27" i="5" s="1"/>
  <c r="O26" i="5"/>
  <c r="Z26" i="5" s="1"/>
  <c r="N26" i="5"/>
  <c r="Y26" i="5" s="1"/>
  <c r="M26" i="5"/>
  <c r="X26" i="5" s="1"/>
  <c r="L26" i="5"/>
  <c r="S26" i="5" s="1"/>
  <c r="U26" i="5" s="1"/>
  <c r="H26" i="5"/>
  <c r="J26" i="5" s="1"/>
  <c r="O25" i="5"/>
  <c r="N25" i="5"/>
  <c r="M25" i="5"/>
  <c r="L25" i="5"/>
  <c r="S25" i="5" s="1"/>
  <c r="U25" i="5" s="1"/>
  <c r="H25" i="5"/>
  <c r="J25" i="5" s="1"/>
  <c r="O24" i="5"/>
  <c r="N24" i="5"/>
  <c r="Y22" i="5" s="1"/>
  <c r="M24" i="5"/>
  <c r="X22" i="5" s="1"/>
  <c r="L24" i="5"/>
  <c r="Q24" i="5" s="1"/>
  <c r="H24" i="5"/>
  <c r="J24" i="5" s="1"/>
  <c r="O23" i="5"/>
  <c r="Z22" i="5" s="1"/>
  <c r="N23" i="5"/>
  <c r="M23" i="5"/>
  <c r="S23" i="5" s="1"/>
  <c r="L23" i="5"/>
  <c r="H23" i="5"/>
  <c r="J23" i="5" s="1"/>
  <c r="O22" i="5"/>
  <c r="N22" i="5"/>
  <c r="M22" i="5"/>
  <c r="L22" i="5"/>
  <c r="Q22" i="5" s="1"/>
  <c r="H22" i="5"/>
  <c r="J22" i="5" s="1"/>
  <c r="O21" i="5"/>
  <c r="N21" i="5"/>
  <c r="M21" i="5"/>
  <c r="L21" i="5"/>
  <c r="S21" i="5" s="1"/>
  <c r="U21" i="5" s="1"/>
  <c r="H21" i="5"/>
  <c r="J21" i="5" s="1"/>
  <c r="O20" i="5"/>
  <c r="N20" i="5"/>
  <c r="M20" i="5"/>
  <c r="L20" i="5"/>
  <c r="Q20" i="5" s="1"/>
  <c r="H20" i="5"/>
  <c r="J20" i="5" s="1"/>
  <c r="O19" i="5"/>
  <c r="N19" i="5"/>
  <c r="M19" i="5"/>
  <c r="L19" i="5"/>
  <c r="S19" i="5" s="1"/>
  <c r="U19" i="5" s="1"/>
  <c r="H19" i="5"/>
  <c r="J19" i="5" s="1"/>
  <c r="O18" i="5"/>
  <c r="N18" i="5"/>
  <c r="M18" i="5"/>
  <c r="L18" i="5"/>
  <c r="S18" i="5" s="1"/>
  <c r="U18" i="5" s="1"/>
  <c r="H18" i="5"/>
  <c r="J18" i="5" s="1"/>
  <c r="O17" i="5"/>
  <c r="N17" i="5"/>
  <c r="M17" i="5"/>
  <c r="L17" i="5"/>
  <c r="S17" i="5" s="1"/>
  <c r="U17" i="5" s="1"/>
  <c r="H17" i="5"/>
  <c r="J17" i="5" s="1"/>
  <c r="O16" i="5"/>
  <c r="N16" i="5"/>
  <c r="M16" i="5"/>
  <c r="S16" i="5" s="1"/>
  <c r="U16" i="5" s="1"/>
  <c r="L16" i="5"/>
  <c r="H16" i="5"/>
  <c r="J16" i="5" s="1"/>
  <c r="O15" i="5"/>
  <c r="N15" i="5"/>
  <c r="M15" i="5"/>
  <c r="L15" i="5"/>
  <c r="S15" i="5" s="1"/>
  <c r="U15" i="5" s="1"/>
  <c r="H15" i="5"/>
  <c r="J15" i="5" s="1"/>
  <c r="O14" i="5"/>
  <c r="Z14" i="5" s="1"/>
  <c r="N14" i="5"/>
  <c r="Y14" i="5" s="1"/>
  <c r="M14" i="5"/>
  <c r="X14" i="5" s="1"/>
  <c r="L14" i="5"/>
  <c r="W14" i="5" s="1"/>
  <c r="H14" i="5"/>
  <c r="J14" i="5" s="1"/>
  <c r="O13" i="5"/>
  <c r="N13" i="5"/>
  <c r="M13" i="5"/>
  <c r="X10" i="5" s="1"/>
  <c r="L13" i="5"/>
  <c r="S13" i="5" s="1"/>
  <c r="U13" i="5" s="1"/>
  <c r="H13" i="5"/>
  <c r="J13" i="5" s="1"/>
  <c r="O12" i="5"/>
  <c r="Z10" i="5" s="1"/>
  <c r="N12" i="5"/>
  <c r="Y10" i="5" s="1"/>
  <c r="M12" i="5"/>
  <c r="L12" i="5"/>
  <c r="H12" i="5"/>
  <c r="J12" i="5" s="1"/>
  <c r="O11" i="5"/>
  <c r="N11" i="5"/>
  <c r="M11" i="5"/>
  <c r="L11" i="5"/>
  <c r="S11" i="5" s="1"/>
  <c r="U11" i="5" s="1"/>
  <c r="H11" i="5"/>
  <c r="J11" i="5" s="1"/>
  <c r="O10" i="5"/>
  <c r="N10" i="5"/>
  <c r="M10" i="5"/>
  <c r="L10" i="5"/>
  <c r="S10" i="5" s="1"/>
  <c r="U10" i="5" s="1"/>
  <c r="AF10" i="5" s="1"/>
  <c r="H10" i="5"/>
  <c r="J10" i="5" s="1"/>
  <c r="O9" i="5"/>
  <c r="N9" i="5"/>
  <c r="M9" i="5"/>
  <c r="L9" i="5"/>
  <c r="S9" i="5" s="1"/>
  <c r="U9" i="5" s="1"/>
  <c r="H9" i="5"/>
  <c r="J9" i="5" s="1"/>
  <c r="O8" i="5"/>
  <c r="Z6" i="5" s="1"/>
  <c r="N8" i="5"/>
  <c r="Y6" i="5" s="1"/>
  <c r="M8" i="5"/>
  <c r="L8" i="5"/>
  <c r="Q8" i="5" s="1"/>
  <c r="H8" i="5"/>
  <c r="J8" i="5" s="1"/>
  <c r="O7" i="5"/>
  <c r="N7" i="5"/>
  <c r="M7" i="5"/>
  <c r="L7" i="5"/>
  <c r="Q7" i="5" s="1"/>
  <c r="H7" i="5"/>
  <c r="J7" i="5" s="1"/>
  <c r="O6" i="5"/>
  <c r="N6" i="5"/>
  <c r="M6" i="5"/>
  <c r="L6" i="5"/>
  <c r="Q6" i="5" s="1"/>
  <c r="H6" i="5"/>
  <c r="J6" i="5" s="1"/>
  <c r="O5" i="5"/>
  <c r="N5" i="5"/>
  <c r="M5" i="5"/>
  <c r="L5" i="5"/>
  <c r="S5" i="5" s="1"/>
  <c r="U5" i="5" s="1"/>
  <c r="H5" i="5"/>
  <c r="J5" i="5" s="1"/>
  <c r="O4" i="5"/>
  <c r="N4" i="5"/>
  <c r="M4" i="5"/>
  <c r="L4" i="5"/>
  <c r="S4" i="5" s="1"/>
  <c r="U4" i="5" s="1"/>
  <c r="H4" i="5"/>
  <c r="J4" i="5" s="1"/>
  <c r="O3" i="5"/>
  <c r="N3" i="5"/>
  <c r="Y2" i="5" s="1"/>
  <c r="AK2" i="5" s="1"/>
  <c r="M3" i="5"/>
  <c r="L3" i="5"/>
  <c r="H3" i="5"/>
  <c r="J3" i="5" s="1"/>
  <c r="O2" i="5"/>
  <c r="Z2" i="5" s="1"/>
  <c r="AL2" i="5" s="1"/>
  <c r="M2" i="5"/>
  <c r="X2" i="5" s="1"/>
  <c r="AJ2" i="5" s="1"/>
  <c r="L2" i="5"/>
  <c r="S2" i="5" s="1"/>
  <c r="U2" i="5" s="1"/>
  <c r="AF2" i="5" s="1"/>
  <c r="H2" i="5"/>
  <c r="J2" i="5" s="1"/>
  <c r="AJ22" i="5" l="1"/>
  <c r="AJ14" i="5"/>
  <c r="AJ18" i="5"/>
  <c r="AJ10" i="5"/>
  <c r="AR13" i="5" s="1"/>
  <c r="AY13" i="5" s="1"/>
  <c r="AL26" i="5"/>
  <c r="AT26" i="5" s="1"/>
  <c r="BA26" i="5" s="1"/>
  <c r="AL18" i="5"/>
  <c r="AL10" i="5"/>
  <c r="AT12" i="5" s="1"/>
  <c r="BA12" i="5" s="1"/>
  <c r="AL14" i="5"/>
  <c r="Q5" i="5"/>
  <c r="W10" i="5"/>
  <c r="W22" i="5"/>
  <c r="AD10" i="5"/>
  <c r="Q14" i="5"/>
  <c r="Q25" i="5"/>
  <c r="Q16" i="5"/>
  <c r="Q3" i="5"/>
  <c r="W2" i="5"/>
  <c r="AI2" i="5" s="1"/>
  <c r="W26" i="5"/>
  <c r="U23" i="5"/>
  <c r="S14" i="5"/>
  <c r="S7" i="5"/>
  <c r="U7" i="5" s="1"/>
  <c r="S12" i="5"/>
  <c r="U12" i="5" s="1"/>
  <c r="Q27" i="5"/>
  <c r="W6" i="5"/>
  <c r="AD26" i="5"/>
  <c r="AK22" i="5"/>
  <c r="AK10" i="5"/>
  <c r="AS11" i="5" s="1"/>
  <c r="AZ11" i="5" s="1"/>
  <c r="AK18" i="5"/>
  <c r="AS21" i="5" s="1"/>
  <c r="AZ21" i="5" s="1"/>
  <c r="AK14" i="5"/>
  <c r="AS15" i="5" s="1"/>
  <c r="AZ15" i="5" s="1"/>
  <c r="AR22" i="5"/>
  <c r="AY22" i="5" s="1"/>
  <c r="AR24" i="5"/>
  <c r="AY24" i="5" s="1"/>
  <c r="AR23" i="5"/>
  <c r="AY23" i="5" s="1"/>
  <c r="AR25" i="5"/>
  <c r="AY25" i="5" s="1"/>
  <c r="AS24" i="5"/>
  <c r="AZ24" i="5" s="1"/>
  <c r="AS22" i="5"/>
  <c r="AZ22" i="5" s="1"/>
  <c r="AS25" i="5"/>
  <c r="AZ25" i="5" s="1"/>
  <c r="AS23" i="5"/>
  <c r="AZ23" i="5" s="1"/>
  <c r="AT29" i="5"/>
  <c r="BA29" i="5" s="1"/>
  <c r="AT27" i="5"/>
  <c r="BA27" i="5" s="1"/>
  <c r="AR14" i="5"/>
  <c r="AY14" i="5" s="1"/>
  <c r="AR11" i="5"/>
  <c r="AY11" i="5" s="1"/>
  <c r="AR10" i="5"/>
  <c r="AY10" i="5" s="1"/>
  <c r="AR17" i="5"/>
  <c r="AY17" i="5" s="1"/>
  <c r="AS10" i="5"/>
  <c r="AZ10" i="5" s="1"/>
  <c r="AT10" i="5"/>
  <c r="BA10" i="5" s="1"/>
  <c r="AT14" i="5"/>
  <c r="BA14" i="5" s="1"/>
  <c r="AI26" i="5"/>
  <c r="AN26" i="5" s="1"/>
  <c r="AJ6" i="5"/>
  <c r="AR12" i="5"/>
  <c r="AY12" i="5" s="1"/>
  <c r="AJ26" i="5"/>
  <c r="AL22" i="5"/>
  <c r="AK6" i="5"/>
  <c r="AK26" i="5"/>
  <c r="AT13" i="5"/>
  <c r="BA13" i="5" s="1"/>
  <c r="AL6" i="5"/>
  <c r="Q23" i="5"/>
  <c r="S3" i="5"/>
  <c r="U3" i="5" s="1"/>
  <c r="Q10" i="5"/>
  <c r="AB10" i="5" s="1"/>
  <c r="Q28" i="5"/>
  <c r="S8" i="5"/>
  <c r="U8" i="5" s="1"/>
  <c r="Q17" i="5"/>
  <c r="Q26" i="5"/>
  <c r="AB26" i="5" s="1"/>
  <c r="S6" i="5"/>
  <c r="Q15" i="5"/>
  <c r="Q4" i="5"/>
  <c r="S24" i="5"/>
  <c r="U24" i="5" s="1"/>
  <c r="Q2" i="5"/>
  <c r="S22" i="5"/>
  <c r="S20" i="5"/>
  <c r="Q29" i="5"/>
  <c r="Q18" i="5"/>
  <c r="Q12" i="5"/>
  <c r="Q21" i="5"/>
  <c r="Q19" i="5"/>
  <c r="Q13" i="5"/>
  <c r="Q11" i="5"/>
  <c r="Q9" i="5"/>
  <c r="AB6" i="5" s="1"/>
  <c r="BE10" i="5" l="1"/>
  <c r="U6" i="5"/>
  <c r="AF6" i="5" s="1"/>
  <c r="AD6" i="5"/>
  <c r="AD2" i="5"/>
  <c r="BE14" i="5"/>
  <c r="AT18" i="5"/>
  <c r="BA18" i="5" s="1"/>
  <c r="AT19" i="5"/>
  <c r="BA19" i="5" s="1"/>
  <c r="AT20" i="5"/>
  <c r="BA20" i="5" s="1"/>
  <c r="AB2" i="5"/>
  <c r="AR18" i="5"/>
  <c r="AY18" i="5" s="1"/>
  <c r="AR19" i="5"/>
  <c r="AY19" i="5" s="1"/>
  <c r="AR21" i="5"/>
  <c r="AY21" i="5" s="1"/>
  <c r="AR20" i="5"/>
  <c r="AY20" i="5" s="1"/>
  <c r="U14" i="5"/>
  <c r="AF14" i="5" s="1"/>
  <c r="AD14" i="5"/>
  <c r="AB22" i="5"/>
  <c r="AT11" i="5"/>
  <c r="BA11" i="5" s="1"/>
  <c r="BG10" i="5" s="1"/>
  <c r="AT28" i="5"/>
  <c r="BA28" i="5" s="1"/>
  <c r="BG26" i="5" s="1"/>
  <c r="AR15" i="5"/>
  <c r="AY15" i="5" s="1"/>
  <c r="AR16" i="5"/>
  <c r="AY16" i="5" s="1"/>
  <c r="AN2" i="5"/>
  <c r="AI14" i="5"/>
  <c r="AI18" i="5"/>
  <c r="AI10" i="5"/>
  <c r="AI6" i="5"/>
  <c r="AB14" i="5"/>
  <c r="BE22" i="5"/>
  <c r="AB18" i="5"/>
  <c r="AT15" i="5"/>
  <c r="BA15" i="5" s="1"/>
  <c r="BG14" i="5" s="1"/>
  <c r="AT16" i="5"/>
  <c r="BA16" i="5" s="1"/>
  <c r="AT17" i="5"/>
  <c r="BA17" i="5" s="1"/>
  <c r="U20" i="5"/>
  <c r="AF18" i="5" s="1"/>
  <c r="AD18" i="5"/>
  <c r="U22" i="5"/>
  <c r="AF22" i="5" s="1"/>
  <c r="AD22" i="5"/>
  <c r="AI22" i="5"/>
  <c r="AN22" i="5" s="1"/>
  <c r="AT21" i="5"/>
  <c r="BA21" i="5" s="1"/>
  <c r="AS13" i="5"/>
  <c r="AZ13" i="5" s="1"/>
  <c r="AS12" i="5"/>
  <c r="AZ12" i="5" s="1"/>
  <c r="BF22" i="5"/>
  <c r="AS14" i="5"/>
  <c r="AZ14" i="5" s="1"/>
  <c r="AS17" i="5"/>
  <c r="AZ17" i="5" s="1"/>
  <c r="AS16" i="5"/>
  <c r="AZ16" i="5" s="1"/>
  <c r="AS18" i="5"/>
  <c r="AZ18" i="5" s="1"/>
  <c r="AS19" i="5"/>
  <c r="AZ19" i="5" s="1"/>
  <c r="AS20" i="5"/>
  <c r="AZ20" i="5" s="1"/>
  <c r="AT9" i="5"/>
  <c r="BA9" i="5" s="1"/>
  <c r="AT8" i="5"/>
  <c r="BA8" i="5" s="1"/>
  <c r="AT7" i="5"/>
  <c r="BA7" i="5" s="1"/>
  <c r="AT6" i="5"/>
  <c r="BA6" i="5" s="1"/>
  <c r="BG6" i="5" s="1"/>
  <c r="AQ25" i="5"/>
  <c r="AX25" i="5" s="1"/>
  <c r="AR28" i="5"/>
  <c r="AY28" i="5" s="1"/>
  <c r="AR27" i="5"/>
  <c r="AY27" i="5" s="1"/>
  <c r="AR26" i="5"/>
  <c r="AY26" i="5" s="1"/>
  <c r="BE26" i="5" s="1"/>
  <c r="AR29" i="5"/>
  <c r="AY29" i="5" s="1"/>
  <c r="AR8" i="5"/>
  <c r="AY8" i="5" s="1"/>
  <c r="AR6" i="5"/>
  <c r="AY6" i="5" s="1"/>
  <c r="BE6" i="5" s="1"/>
  <c r="AR9" i="5"/>
  <c r="AY9" i="5" s="1"/>
  <c r="AR7" i="5"/>
  <c r="AY7" i="5" s="1"/>
  <c r="AS29" i="5"/>
  <c r="AZ29" i="5" s="1"/>
  <c r="AS27" i="5"/>
  <c r="AZ27" i="5" s="1"/>
  <c r="AS26" i="5"/>
  <c r="AZ26" i="5" s="1"/>
  <c r="AS28" i="5"/>
  <c r="AZ28" i="5" s="1"/>
  <c r="AS9" i="5"/>
  <c r="AZ9" i="5" s="1"/>
  <c r="AS8" i="5"/>
  <c r="AZ8" i="5" s="1"/>
  <c r="AS7" i="5"/>
  <c r="AZ7" i="5" s="1"/>
  <c r="AS6" i="5"/>
  <c r="AZ6" i="5" s="1"/>
  <c r="BF6" i="5" s="1"/>
  <c r="AQ28" i="5"/>
  <c r="AX28" i="5" s="1"/>
  <c r="AQ26" i="5"/>
  <c r="AX26" i="5" s="1"/>
  <c r="AQ29" i="5"/>
  <c r="AX29" i="5" s="1"/>
  <c r="AQ27" i="5"/>
  <c r="AX27" i="5" s="1"/>
  <c r="AT22" i="5"/>
  <c r="BA22" i="5" s="1"/>
  <c r="AT25" i="5"/>
  <c r="BA25" i="5" s="1"/>
  <c r="AT23" i="5"/>
  <c r="BA23" i="5" s="1"/>
  <c r="AT24" i="5"/>
  <c r="BA24" i="5" s="1"/>
  <c r="O29" i="4"/>
  <c r="N29" i="4"/>
  <c r="M29" i="4"/>
  <c r="L29" i="4"/>
  <c r="S29" i="4" s="1"/>
  <c r="U29" i="4" s="1"/>
  <c r="H29" i="4"/>
  <c r="J29" i="4" s="1"/>
  <c r="O28" i="4"/>
  <c r="N28" i="4"/>
  <c r="M28" i="4"/>
  <c r="L28" i="4"/>
  <c r="Q28" i="4" s="1"/>
  <c r="H28" i="4"/>
  <c r="J28" i="4" s="1"/>
  <c r="O27" i="4"/>
  <c r="N27" i="4"/>
  <c r="M27" i="4"/>
  <c r="L27" i="4"/>
  <c r="Q27" i="4" s="1"/>
  <c r="H27" i="4"/>
  <c r="J27" i="4" s="1"/>
  <c r="O26" i="4"/>
  <c r="N26" i="4"/>
  <c r="M26" i="4"/>
  <c r="L26" i="4"/>
  <c r="H26" i="4"/>
  <c r="J26" i="4" s="1"/>
  <c r="O25" i="4"/>
  <c r="N25" i="4"/>
  <c r="M25" i="4"/>
  <c r="L25" i="4"/>
  <c r="H25" i="4"/>
  <c r="J25" i="4" s="1"/>
  <c r="O24" i="4"/>
  <c r="N24" i="4"/>
  <c r="M24" i="4"/>
  <c r="L24" i="4"/>
  <c r="S24" i="4" s="1"/>
  <c r="U24" i="4" s="1"/>
  <c r="H24" i="4"/>
  <c r="J24" i="4" s="1"/>
  <c r="O23" i="4"/>
  <c r="N23" i="4"/>
  <c r="M23" i="4"/>
  <c r="L23" i="4"/>
  <c r="Q23" i="4" s="1"/>
  <c r="H23" i="4"/>
  <c r="J23" i="4" s="1"/>
  <c r="O22" i="4"/>
  <c r="N22" i="4"/>
  <c r="M22" i="4"/>
  <c r="L22" i="4"/>
  <c r="H22" i="4"/>
  <c r="J22" i="4" s="1"/>
  <c r="O21" i="4"/>
  <c r="N21" i="4"/>
  <c r="M21" i="4"/>
  <c r="L21" i="4"/>
  <c r="H21" i="4"/>
  <c r="J21" i="4" s="1"/>
  <c r="O20" i="4"/>
  <c r="N20" i="4"/>
  <c r="M20" i="4"/>
  <c r="L20" i="4"/>
  <c r="S20" i="4" s="1"/>
  <c r="U20" i="4" s="1"/>
  <c r="H20" i="4"/>
  <c r="J20" i="4" s="1"/>
  <c r="O19" i="4"/>
  <c r="N19" i="4"/>
  <c r="M19" i="4"/>
  <c r="L19" i="4"/>
  <c r="H19" i="4"/>
  <c r="J19" i="4" s="1"/>
  <c r="O18" i="4"/>
  <c r="N18" i="4"/>
  <c r="M18" i="4"/>
  <c r="X18" i="4" s="1"/>
  <c r="L18" i="4"/>
  <c r="H18" i="4"/>
  <c r="J18" i="4" s="1"/>
  <c r="O17" i="4"/>
  <c r="N17" i="4"/>
  <c r="M17" i="4"/>
  <c r="L17" i="4"/>
  <c r="S17" i="4" s="1"/>
  <c r="H17" i="4"/>
  <c r="J17" i="4" s="1"/>
  <c r="O16" i="4"/>
  <c r="N16" i="4"/>
  <c r="M16" i="4"/>
  <c r="L16" i="4"/>
  <c r="Q16" i="4" s="1"/>
  <c r="H16" i="4"/>
  <c r="J16" i="4" s="1"/>
  <c r="O15" i="4"/>
  <c r="N15" i="4"/>
  <c r="M15" i="4"/>
  <c r="L15" i="4"/>
  <c r="S15" i="4" s="1"/>
  <c r="U15" i="4" s="1"/>
  <c r="H15" i="4"/>
  <c r="J15" i="4" s="1"/>
  <c r="O14" i="4"/>
  <c r="N14" i="4"/>
  <c r="M14" i="4"/>
  <c r="X14" i="4" s="1"/>
  <c r="L14" i="4"/>
  <c r="H14" i="4"/>
  <c r="J14" i="4" s="1"/>
  <c r="O13" i="4"/>
  <c r="N13" i="4"/>
  <c r="M13" i="4"/>
  <c r="L13" i="4"/>
  <c r="S13" i="4" s="1"/>
  <c r="U13" i="4" s="1"/>
  <c r="H13" i="4"/>
  <c r="J13" i="4" s="1"/>
  <c r="O12" i="4"/>
  <c r="N12" i="4"/>
  <c r="M12" i="4"/>
  <c r="L12" i="4"/>
  <c r="S12" i="4" s="1"/>
  <c r="U12" i="4" s="1"/>
  <c r="H12" i="4"/>
  <c r="J12" i="4" s="1"/>
  <c r="O11" i="4"/>
  <c r="N11" i="4"/>
  <c r="M11" i="4"/>
  <c r="L11" i="4"/>
  <c r="S11" i="4" s="1"/>
  <c r="U11" i="4" s="1"/>
  <c r="H11" i="4"/>
  <c r="J11" i="4" s="1"/>
  <c r="O10" i="4"/>
  <c r="Z10" i="4" s="1"/>
  <c r="N10" i="4"/>
  <c r="Y10" i="4" s="1"/>
  <c r="M10" i="4"/>
  <c r="X10" i="4" s="1"/>
  <c r="L10" i="4"/>
  <c r="H10" i="4"/>
  <c r="J10" i="4" s="1"/>
  <c r="O9" i="4"/>
  <c r="N9" i="4"/>
  <c r="M9" i="4"/>
  <c r="L9" i="4"/>
  <c r="S9" i="4" s="1"/>
  <c r="U9" i="4" s="1"/>
  <c r="H9" i="4"/>
  <c r="J9" i="4" s="1"/>
  <c r="O8" i="4"/>
  <c r="N8" i="4"/>
  <c r="M8" i="4"/>
  <c r="L8" i="4"/>
  <c r="H8" i="4"/>
  <c r="J8" i="4" s="1"/>
  <c r="O7" i="4"/>
  <c r="N7" i="4"/>
  <c r="M7" i="4"/>
  <c r="L7" i="4"/>
  <c r="Q7" i="4" s="1"/>
  <c r="H7" i="4"/>
  <c r="J7" i="4" s="1"/>
  <c r="O6" i="4"/>
  <c r="Z6" i="4" s="1"/>
  <c r="N6" i="4"/>
  <c r="Y6" i="4" s="1"/>
  <c r="M6" i="4"/>
  <c r="L6" i="4"/>
  <c r="H6" i="4"/>
  <c r="J6" i="4" s="1"/>
  <c r="O5" i="4"/>
  <c r="N5" i="4"/>
  <c r="M5" i="4"/>
  <c r="L5" i="4"/>
  <c r="S5" i="4" s="1"/>
  <c r="U5" i="4" s="1"/>
  <c r="H5" i="4"/>
  <c r="J5" i="4" s="1"/>
  <c r="O4" i="4"/>
  <c r="N4" i="4"/>
  <c r="M4" i="4"/>
  <c r="L4" i="4"/>
  <c r="S4" i="4" s="1"/>
  <c r="U4" i="4" s="1"/>
  <c r="H4" i="4"/>
  <c r="J4" i="4" s="1"/>
  <c r="O3" i="4"/>
  <c r="N3" i="4"/>
  <c r="M3" i="4"/>
  <c r="L3" i="4"/>
  <c r="H3" i="4"/>
  <c r="J3" i="4" s="1"/>
  <c r="O2" i="4"/>
  <c r="N2" i="4"/>
  <c r="M2" i="4"/>
  <c r="L2" i="4"/>
  <c r="H2" i="4"/>
  <c r="J2" i="4" s="1"/>
  <c r="AQ24" i="5" l="1"/>
  <c r="AX24" i="5" s="1"/>
  <c r="AQ22" i="5"/>
  <c r="AX22" i="5" s="1"/>
  <c r="BD26" i="5"/>
  <c r="BE18" i="5"/>
  <c r="BG18" i="5"/>
  <c r="AQ12" i="5"/>
  <c r="AX12" i="5" s="1"/>
  <c r="AN10" i="5"/>
  <c r="AQ13" i="5"/>
  <c r="AX13" i="5" s="1"/>
  <c r="AQ10" i="5"/>
  <c r="AX10" i="5" s="1"/>
  <c r="AQ11" i="5"/>
  <c r="AX11" i="5" s="1"/>
  <c r="AQ21" i="5"/>
  <c r="AX21" i="5" s="1"/>
  <c r="AN18" i="5"/>
  <c r="AQ19" i="5"/>
  <c r="AX19" i="5" s="1"/>
  <c r="AQ20" i="5"/>
  <c r="AX20" i="5" s="1"/>
  <c r="AQ18" i="5"/>
  <c r="AX18" i="5" s="1"/>
  <c r="AQ14" i="5"/>
  <c r="AX14" i="5" s="1"/>
  <c r="AN14" i="5"/>
  <c r="AQ16" i="5"/>
  <c r="AX16" i="5" s="1"/>
  <c r="AQ17" i="5"/>
  <c r="AX17" i="5" s="1"/>
  <c r="AQ15" i="5"/>
  <c r="AX15" i="5" s="1"/>
  <c r="BG22" i="5"/>
  <c r="AQ23" i="5"/>
  <c r="AX23" i="5" s="1"/>
  <c r="AN6" i="5"/>
  <c r="AQ9" i="5"/>
  <c r="AX9" i="5" s="1"/>
  <c r="AQ6" i="5"/>
  <c r="AX6" i="5" s="1"/>
  <c r="BD6" i="5" s="1"/>
  <c r="AQ7" i="5"/>
  <c r="AX7" i="5" s="1"/>
  <c r="AQ8" i="5"/>
  <c r="AX8" i="5" s="1"/>
  <c r="BF10" i="5"/>
  <c r="S28" i="4"/>
  <c r="Q25" i="4"/>
  <c r="S3" i="4"/>
  <c r="U3" i="4" s="1"/>
  <c r="S22" i="4"/>
  <c r="W22" i="4"/>
  <c r="Y18" i="4"/>
  <c r="S16" i="4"/>
  <c r="U16" i="4" s="1"/>
  <c r="S27" i="4"/>
  <c r="U27" i="4" s="1"/>
  <c r="Y22" i="4"/>
  <c r="S26" i="4"/>
  <c r="W26" i="4"/>
  <c r="S14" i="4"/>
  <c r="Y14" i="4"/>
  <c r="Z18" i="4"/>
  <c r="Z26" i="4"/>
  <c r="U28" i="4"/>
  <c r="S25" i="4"/>
  <c r="U25" i="4" s="1"/>
  <c r="Z22" i="4"/>
  <c r="Q5" i="4"/>
  <c r="S2" i="4"/>
  <c r="W2" i="4"/>
  <c r="AI2" i="4" s="1"/>
  <c r="U17" i="4"/>
  <c r="Y2" i="4"/>
  <c r="AK2" i="4" s="1"/>
  <c r="S6" i="4"/>
  <c r="W6" i="4"/>
  <c r="Z14" i="4"/>
  <c r="S18" i="4"/>
  <c r="W18" i="4"/>
  <c r="Q14" i="4"/>
  <c r="X22" i="4"/>
  <c r="S7" i="4"/>
  <c r="U7" i="4" s="1"/>
  <c r="X26" i="4"/>
  <c r="Y26" i="4"/>
  <c r="X2" i="4"/>
  <c r="AJ2" i="4" s="1"/>
  <c r="Z2" i="4"/>
  <c r="AL2" i="4" s="1"/>
  <c r="X6" i="4"/>
  <c r="W10" i="4"/>
  <c r="W14" i="4"/>
  <c r="BF26" i="5"/>
  <c r="BF18" i="5"/>
  <c r="BF14" i="5"/>
  <c r="Q3" i="4"/>
  <c r="S10" i="4"/>
  <c r="Q10" i="4"/>
  <c r="S21" i="4"/>
  <c r="U21" i="4" s="1"/>
  <c r="Q21" i="4"/>
  <c r="S8" i="4"/>
  <c r="U8" i="4" s="1"/>
  <c r="Q8" i="4"/>
  <c r="Q12" i="4"/>
  <c r="S19" i="4"/>
  <c r="U19" i="4" s="1"/>
  <c r="Q19" i="4"/>
  <c r="S23" i="4"/>
  <c r="U23" i="4" s="1"/>
  <c r="Q17" i="4"/>
  <c r="Q6" i="4"/>
  <c r="AB6" i="4" s="1"/>
  <c r="Q26" i="4"/>
  <c r="AB26" i="4" s="1"/>
  <c r="Q15" i="4"/>
  <c r="Q4" i="4"/>
  <c r="Q24" i="4"/>
  <c r="Q13" i="4"/>
  <c r="Q2" i="4"/>
  <c r="Q22" i="4"/>
  <c r="Q11" i="4"/>
  <c r="Q20" i="4"/>
  <c r="Q9" i="4"/>
  <c r="Q29" i="4"/>
  <c r="Q18" i="4"/>
  <c r="O29" i="3"/>
  <c r="N29" i="3"/>
  <c r="M29" i="3"/>
  <c r="L29" i="3"/>
  <c r="S29" i="3" s="1"/>
  <c r="U29" i="3" s="1"/>
  <c r="H29" i="3"/>
  <c r="J29" i="3" s="1"/>
  <c r="O28" i="3"/>
  <c r="N28" i="3"/>
  <c r="M28" i="3"/>
  <c r="L28" i="3"/>
  <c r="S28" i="3" s="1"/>
  <c r="U28" i="3" s="1"/>
  <c r="H28" i="3"/>
  <c r="J28" i="3" s="1"/>
  <c r="S27" i="3"/>
  <c r="O27" i="3"/>
  <c r="N27" i="3"/>
  <c r="M27" i="3"/>
  <c r="L27" i="3"/>
  <c r="Q27" i="3" s="1"/>
  <c r="H27" i="3"/>
  <c r="J27" i="3" s="1"/>
  <c r="O26" i="3"/>
  <c r="N26" i="3"/>
  <c r="M26" i="3"/>
  <c r="L26" i="3"/>
  <c r="H26" i="3"/>
  <c r="J26" i="3" s="1"/>
  <c r="O25" i="3"/>
  <c r="N25" i="3"/>
  <c r="M25" i="3"/>
  <c r="L25" i="3"/>
  <c r="S25" i="3" s="1"/>
  <c r="U25" i="3" s="1"/>
  <c r="H25" i="3"/>
  <c r="J25" i="3" s="1"/>
  <c r="O24" i="3"/>
  <c r="N24" i="3"/>
  <c r="M24" i="3"/>
  <c r="L24" i="3"/>
  <c r="S24" i="3" s="1"/>
  <c r="U24" i="3" s="1"/>
  <c r="H24" i="3"/>
  <c r="J24" i="3" s="1"/>
  <c r="O23" i="3"/>
  <c r="N23" i="3"/>
  <c r="M23" i="3"/>
  <c r="L23" i="3"/>
  <c r="H23" i="3"/>
  <c r="J23" i="3" s="1"/>
  <c r="O22" i="3"/>
  <c r="N22" i="3"/>
  <c r="M22" i="3"/>
  <c r="L22" i="3"/>
  <c r="H22" i="3"/>
  <c r="J22" i="3" s="1"/>
  <c r="O21" i="3"/>
  <c r="N21" i="3"/>
  <c r="M21" i="3"/>
  <c r="L21" i="3"/>
  <c r="S21" i="3" s="1"/>
  <c r="U21" i="3" s="1"/>
  <c r="H21" i="3"/>
  <c r="J21" i="3" s="1"/>
  <c r="O20" i="3"/>
  <c r="N20" i="3"/>
  <c r="M20" i="3"/>
  <c r="L20" i="3"/>
  <c r="H20" i="3"/>
  <c r="J20" i="3" s="1"/>
  <c r="O19" i="3"/>
  <c r="N19" i="3"/>
  <c r="M19" i="3"/>
  <c r="L19" i="3"/>
  <c r="S19" i="3" s="1"/>
  <c r="U19" i="3" s="1"/>
  <c r="H19" i="3"/>
  <c r="J19" i="3" s="1"/>
  <c r="O18" i="3"/>
  <c r="N18" i="3"/>
  <c r="M18" i="3"/>
  <c r="L18" i="3"/>
  <c r="H18" i="3"/>
  <c r="J18" i="3" s="1"/>
  <c r="O17" i="3"/>
  <c r="N17" i="3"/>
  <c r="M17" i="3"/>
  <c r="L17" i="3"/>
  <c r="H17" i="3"/>
  <c r="J17" i="3" s="1"/>
  <c r="S16" i="3"/>
  <c r="Q16" i="3"/>
  <c r="O16" i="3"/>
  <c r="N16" i="3"/>
  <c r="M16" i="3"/>
  <c r="L16" i="3"/>
  <c r="H16" i="3"/>
  <c r="J16" i="3" s="1"/>
  <c r="O15" i="3"/>
  <c r="N15" i="3"/>
  <c r="M15" i="3"/>
  <c r="L15" i="3"/>
  <c r="S15" i="3" s="1"/>
  <c r="U15" i="3" s="1"/>
  <c r="H15" i="3"/>
  <c r="J15" i="3" s="1"/>
  <c r="O14" i="3"/>
  <c r="N14" i="3"/>
  <c r="M14" i="3"/>
  <c r="L14" i="3"/>
  <c r="H14" i="3"/>
  <c r="J14" i="3" s="1"/>
  <c r="O13" i="3"/>
  <c r="N13" i="3"/>
  <c r="M13" i="3"/>
  <c r="L13" i="3"/>
  <c r="S13" i="3" s="1"/>
  <c r="U13" i="3" s="1"/>
  <c r="H13" i="3"/>
  <c r="J13" i="3" s="1"/>
  <c r="O12" i="3"/>
  <c r="N12" i="3"/>
  <c r="M12" i="3"/>
  <c r="L12" i="3"/>
  <c r="H12" i="3"/>
  <c r="J12" i="3" s="1"/>
  <c r="O11" i="3"/>
  <c r="N11" i="3"/>
  <c r="M11" i="3"/>
  <c r="L11" i="3"/>
  <c r="S11" i="3" s="1"/>
  <c r="U11" i="3" s="1"/>
  <c r="H11" i="3"/>
  <c r="J11" i="3" s="1"/>
  <c r="O10" i="3"/>
  <c r="N10" i="3"/>
  <c r="M10" i="3"/>
  <c r="L10" i="3"/>
  <c r="H10" i="3"/>
  <c r="J10" i="3" s="1"/>
  <c r="O9" i="3"/>
  <c r="N9" i="3"/>
  <c r="M9" i="3"/>
  <c r="L9" i="3"/>
  <c r="S9" i="3" s="1"/>
  <c r="U9" i="3" s="1"/>
  <c r="H9" i="3"/>
  <c r="J9" i="3" s="1"/>
  <c r="O8" i="3"/>
  <c r="N8" i="3"/>
  <c r="M8" i="3"/>
  <c r="L8" i="3"/>
  <c r="H8" i="3"/>
  <c r="J8" i="3" s="1"/>
  <c r="O7" i="3"/>
  <c r="N7" i="3"/>
  <c r="M7" i="3"/>
  <c r="L7" i="3"/>
  <c r="Q7" i="3" s="1"/>
  <c r="H7" i="3"/>
  <c r="J7" i="3" s="1"/>
  <c r="O6" i="3"/>
  <c r="N6" i="3"/>
  <c r="M6" i="3"/>
  <c r="L6" i="3"/>
  <c r="H6" i="3"/>
  <c r="J6" i="3" s="1"/>
  <c r="Q5" i="3"/>
  <c r="O5" i="3"/>
  <c r="N5" i="3"/>
  <c r="S5" i="3" s="1"/>
  <c r="U5" i="3" s="1"/>
  <c r="M5" i="3"/>
  <c r="L5" i="3"/>
  <c r="H5" i="3"/>
  <c r="J5" i="3" s="1"/>
  <c r="O4" i="3"/>
  <c r="N4" i="3"/>
  <c r="M4" i="3"/>
  <c r="L4" i="3"/>
  <c r="S4" i="3" s="1"/>
  <c r="U4" i="3" s="1"/>
  <c r="H4" i="3"/>
  <c r="J4" i="3" s="1"/>
  <c r="O3" i="3"/>
  <c r="N3" i="3"/>
  <c r="M3" i="3"/>
  <c r="L3" i="3"/>
  <c r="H3" i="3"/>
  <c r="J3" i="3" s="1"/>
  <c r="O2" i="3"/>
  <c r="N2" i="3"/>
  <c r="M2" i="3"/>
  <c r="X2" i="3" s="1"/>
  <c r="AJ2" i="3" s="1"/>
  <c r="L2" i="3"/>
  <c r="H2" i="3"/>
  <c r="J2" i="3" s="1"/>
  <c r="BD14" i="5" l="1"/>
  <c r="BD10" i="5"/>
  <c r="BD22" i="5"/>
  <c r="BD18" i="5"/>
  <c r="AN2" i="4"/>
  <c r="AB22" i="4"/>
  <c r="U2" i="4"/>
  <c r="AF2" i="4" s="1"/>
  <c r="AD2" i="4"/>
  <c r="U14" i="4"/>
  <c r="AF14" i="4" s="1"/>
  <c r="AD14" i="4"/>
  <c r="AB14" i="4"/>
  <c r="U18" i="4"/>
  <c r="AF18" i="4" s="1"/>
  <c r="AD18" i="4"/>
  <c r="AB2" i="4"/>
  <c r="AB18" i="4"/>
  <c r="AB10" i="4"/>
  <c r="U6" i="4"/>
  <c r="AF6" i="4" s="1"/>
  <c r="AD6" i="4"/>
  <c r="U22" i="4"/>
  <c r="AF22" i="4" s="1"/>
  <c r="AD22" i="4"/>
  <c r="AI26" i="4"/>
  <c r="AI14" i="4"/>
  <c r="AI10" i="4"/>
  <c r="AI18" i="4"/>
  <c r="AI6" i="4"/>
  <c r="AI22" i="4"/>
  <c r="AL26" i="4"/>
  <c r="AL10" i="4"/>
  <c r="AL18" i="4"/>
  <c r="AL14" i="4"/>
  <c r="AL6" i="4"/>
  <c r="AL22" i="4"/>
  <c r="AJ26" i="4"/>
  <c r="AJ10" i="4"/>
  <c r="AJ14" i="4"/>
  <c r="AJ18" i="4"/>
  <c r="AJ6" i="4"/>
  <c r="AJ22" i="4"/>
  <c r="U26" i="4"/>
  <c r="AF26" i="4" s="1"/>
  <c r="AD26" i="4"/>
  <c r="U10" i="4"/>
  <c r="AF10" i="4" s="1"/>
  <c r="AD10" i="4"/>
  <c r="AK26" i="4"/>
  <c r="AK18" i="4"/>
  <c r="AK10" i="4"/>
  <c r="AK14" i="4"/>
  <c r="AK6" i="4"/>
  <c r="AK22" i="4"/>
  <c r="S17" i="3"/>
  <c r="U17" i="3" s="1"/>
  <c r="X14" i="3"/>
  <c r="Q25" i="3"/>
  <c r="X18" i="3"/>
  <c r="S26" i="3"/>
  <c r="W26" i="3"/>
  <c r="S6" i="3"/>
  <c r="W6" i="3"/>
  <c r="S3" i="3"/>
  <c r="U3" i="3" s="1"/>
  <c r="S22" i="3"/>
  <c r="W22" i="3"/>
  <c r="X26" i="3"/>
  <c r="AJ26" i="3"/>
  <c r="AJ18" i="3"/>
  <c r="AJ14" i="3"/>
  <c r="AJ10" i="3"/>
  <c r="AJ22" i="3"/>
  <c r="AJ6" i="3"/>
  <c r="W14" i="3"/>
  <c r="X10" i="3"/>
  <c r="Y10" i="3"/>
  <c r="Z22" i="3"/>
  <c r="Z26" i="3"/>
  <c r="Y6" i="3"/>
  <c r="S18" i="3"/>
  <c r="W18" i="3"/>
  <c r="Y18" i="3"/>
  <c r="Y22" i="3"/>
  <c r="S8" i="3"/>
  <c r="U8" i="3" s="1"/>
  <c r="S12" i="3"/>
  <c r="U12" i="3" s="1"/>
  <c r="S23" i="3"/>
  <c r="U23" i="3" s="1"/>
  <c r="Y2" i="3"/>
  <c r="AK2" i="3" s="1"/>
  <c r="S14" i="3"/>
  <c r="Y14" i="3"/>
  <c r="Q14" i="3"/>
  <c r="S7" i="3"/>
  <c r="U7" i="3" s="1"/>
  <c r="X6" i="3"/>
  <c r="S10" i="3"/>
  <c r="W10" i="3"/>
  <c r="Z6" i="3"/>
  <c r="Z10" i="3"/>
  <c r="X22" i="3"/>
  <c r="Z18" i="3"/>
  <c r="U27" i="3"/>
  <c r="U16" i="3"/>
  <c r="S2" i="3"/>
  <c r="W2" i="3"/>
  <c r="AI2" i="3" s="1"/>
  <c r="Z2" i="3"/>
  <c r="AL2" i="3" s="1"/>
  <c r="Z14" i="3"/>
  <c r="Y26" i="3"/>
  <c r="Q20" i="3"/>
  <c r="Q3" i="3"/>
  <c r="Q23" i="3"/>
  <c r="Q12" i="3"/>
  <c r="Q21" i="3"/>
  <c r="Q10" i="3"/>
  <c r="AB10" i="3" s="1"/>
  <c r="Q19" i="3"/>
  <c r="Q8" i="3"/>
  <c r="Q28" i="3"/>
  <c r="Q17" i="3"/>
  <c r="Q4" i="3"/>
  <c r="Q13" i="3"/>
  <c r="Q22" i="3"/>
  <c r="S20" i="3"/>
  <c r="U20" i="3" s="1"/>
  <c r="Q29" i="3"/>
  <c r="Q18" i="3"/>
  <c r="Q6" i="3"/>
  <c r="Q26" i="3"/>
  <c r="Q15" i="3"/>
  <c r="Q24" i="3"/>
  <c r="Q2" i="3"/>
  <c r="Q11" i="3"/>
  <c r="Q9" i="3"/>
  <c r="AN18" i="4" l="1"/>
  <c r="AQ20" i="4"/>
  <c r="AQ21" i="4"/>
  <c r="AQ18" i="4"/>
  <c r="AQ19" i="4"/>
  <c r="AR19" i="4"/>
  <c r="AR20" i="4"/>
  <c r="AR21" i="4"/>
  <c r="AR18" i="4"/>
  <c r="AR14" i="4"/>
  <c r="AR15" i="4"/>
  <c r="AR16" i="4"/>
  <c r="AR17" i="4"/>
  <c r="AQ13" i="4"/>
  <c r="AQ12" i="4"/>
  <c r="AQ11" i="4"/>
  <c r="AN10" i="4"/>
  <c r="AQ10" i="4"/>
  <c r="AQ14" i="4"/>
  <c r="AX14" i="4" s="1"/>
  <c r="AN14" i="4"/>
  <c r="AQ15" i="4"/>
  <c r="AQ16" i="4"/>
  <c r="AQ17" i="4"/>
  <c r="AN26" i="4"/>
  <c r="AQ28" i="4"/>
  <c r="AQ29" i="4"/>
  <c r="AQ26" i="4"/>
  <c r="AQ27" i="4"/>
  <c r="AX27" i="4" s="1"/>
  <c r="AR22" i="4"/>
  <c r="AR23" i="4"/>
  <c r="AR24" i="4"/>
  <c r="AR25" i="4"/>
  <c r="AY25" i="4" s="1"/>
  <c r="AR8" i="4"/>
  <c r="AR6" i="4"/>
  <c r="AY6" i="4" s="1"/>
  <c r="AR7" i="4"/>
  <c r="AR9" i="4"/>
  <c r="AY9" i="4" s="1"/>
  <c r="AR12" i="4"/>
  <c r="AY12" i="4" s="1"/>
  <c r="AR13" i="4"/>
  <c r="AY13" i="4" s="1"/>
  <c r="AR10" i="4"/>
  <c r="AY10" i="4" s="1"/>
  <c r="AR11" i="4"/>
  <c r="AY11" i="4" s="1"/>
  <c r="AR28" i="4"/>
  <c r="AR29" i="4"/>
  <c r="AR26" i="4"/>
  <c r="AR27" i="4"/>
  <c r="AN22" i="4"/>
  <c r="AQ23" i="4"/>
  <c r="AQ24" i="4"/>
  <c r="AQ25" i="4"/>
  <c r="AQ22" i="4"/>
  <c r="AQ9" i="4"/>
  <c r="AX9" i="4" s="1"/>
  <c r="AN6" i="4"/>
  <c r="AQ6" i="4"/>
  <c r="AQ7" i="4"/>
  <c r="AX7" i="4" s="1"/>
  <c r="AQ8" i="4"/>
  <c r="AX8" i="4" s="1"/>
  <c r="AX13" i="4"/>
  <c r="AX11" i="4"/>
  <c r="AX12" i="4"/>
  <c r="AX23" i="4"/>
  <c r="AX25" i="4"/>
  <c r="AX24" i="4"/>
  <c r="AS18" i="4"/>
  <c r="AZ18" i="4" s="1"/>
  <c r="AS19" i="4"/>
  <c r="AZ19" i="4" s="1"/>
  <c r="AS20" i="4"/>
  <c r="AZ20" i="4" s="1"/>
  <c r="AS21" i="4"/>
  <c r="AZ21" i="4" s="1"/>
  <c r="AS27" i="4"/>
  <c r="AZ27" i="4" s="1"/>
  <c r="AS29" i="4"/>
  <c r="AZ29" i="4" s="1"/>
  <c r="AS26" i="4"/>
  <c r="AZ26" i="4" s="1"/>
  <c r="AS28" i="4"/>
  <c r="AZ28" i="4" s="1"/>
  <c r="AX15" i="4"/>
  <c r="AX16" i="4"/>
  <c r="AX17" i="4"/>
  <c r="AY15" i="4"/>
  <c r="AY16" i="4"/>
  <c r="AY17" i="4"/>
  <c r="AY14" i="4"/>
  <c r="AT22" i="4"/>
  <c r="BA22" i="4" s="1"/>
  <c r="AT25" i="4"/>
  <c r="BA25" i="4" s="1"/>
  <c r="AT24" i="4"/>
  <c r="BA24" i="4" s="1"/>
  <c r="AT23" i="4"/>
  <c r="BA23" i="4" s="1"/>
  <c r="AT6" i="4"/>
  <c r="BA6" i="4" s="1"/>
  <c r="AT8" i="4"/>
  <c r="BA8" i="4" s="1"/>
  <c r="AT7" i="4"/>
  <c r="BA7" i="4" s="1"/>
  <c r="AT9" i="4"/>
  <c r="BA9" i="4" s="1"/>
  <c r="AS25" i="4"/>
  <c r="AZ25" i="4" s="1"/>
  <c r="AS22" i="4"/>
  <c r="AZ22" i="4" s="1"/>
  <c r="AS23" i="4"/>
  <c r="AZ23" i="4" s="1"/>
  <c r="AS24" i="4"/>
  <c r="AZ24" i="4" s="1"/>
  <c r="AT12" i="4"/>
  <c r="BA12" i="4" s="1"/>
  <c r="AT10" i="4"/>
  <c r="BA10" i="4" s="1"/>
  <c r="AT11" i="4"/>
  <c r="BA11" i="4" s="1"/>
  <c r="AT13" i="4"/>
  <c r="BA13" i="4" s="1"/>
  <c r="AS15" i="4"/>
  <c r="AZ15" i="4" s="1"/>
  <c r="AS16" i="4"/>
  <c r="AZ16" i="4" s="1"/>
  <c r="AS17" i="4"/>
  <c r="AZ17" i="4" s="1"/>
  <c r="AS14" i="4"/>
  <c r="AZ14" i="4" s="1"/>
  <c r="BF14" i="4" s="1"/>
  <c r="AS10" i="4"/>
  <c r="AZ10" i="4" s="1"/>
  <c r="AS12" i="4"/>
  <c r="AZ12" i="4" s="1"/>
  <c r="AS11" i="4"/>
  <c r="AZ11" i="4" s="1"/>
  <c r="AS13" i="4"/>
  <c r="AZ13" i="4" s="1"/>
  <c r="AX20" i="4"/>
  <c r="AX21" i="4"/>
  <c r="AX19" i="4"/>
  <c r="AX29" i="4"/>
  <c r="AX28" i="4"/>
  <c r="AY22" i="4"/>
  <c r="AY24" i="4"/>
  <c r="AY23" i="4"/>
  <c r="AY7" i="4"/>
  <c r="AY8" i="4"/>
  <c r="AY18" i="4"/>
  <c r="AY20" i="4"/>
  <c r="AY19" i="4"/>
  <c r="AY21" i="4"/>
  <c r="AY29" i="4"/>
  <c r="AY28" i="4"/>
  <c r="AY27" i="4"/>
  <c r="AY26" i="4"/>
  <c r="BE26" i="4" s="1"/>
  <c r="AT15" i="4"/>
  <c r="BA15" i="4" s="1"/>
  <c r="AT17" i="4"/>
  <c r="BA17" i="4" s="1"/>
  <c r="AT16" i="4"/>
  <c r="BA16" i="4" s="1"/>
  <c r="AT14" i="4"/>
  <c r="BA14" i="4" s="1"/>
  <c r="BG14" i="4" s="1"/>
  <c r="AT21" i="4"/>
  <c r="BA21" i="4" s="1"/>
  <c r="AT20" i="4"/>
  <c r="BA20" i="4" s="1"/>
  <c r="AT19" i="4"/>
  <c r="BA19" i="4" s="1"/>
  <c r="AT18" i="4"/>
  <c r="BA18" i="4" s="1"/>
  <c r="BG18" i="4" s="1"/>
  <c r="AS9" i="4"/>
  <c r="AZ9" i="4" s="1"/>
  <c r="AS8" i="4"/>
  <c r="AZ8" i="4" s="1"/>
  <c r="AS6" i="4"/>
  <c r="AZ6" i="4" s="1"/>
  <c r="AS7" i="4"/>
  <c r="AZ7" i="4" s="1"/>
  <c r="AT27" i="4"/>
  <c r="BA27" i="4" s="1"/>
  <c r="AT26" i="4"/>
  <c r="BA26" i="4" s="1"/>
  <c r="AT28" i="4"/>
  <c r="BA28" i="4" s="1"/>
  <c r="AT29" i="4"/>
  <c r="BA29" i="4" s="1"/>
  <c r="AR17" i="3"/>
  <c r="AY17" i="3" s="1"/>
  <c r="AR15" i="3"/>
  <c r="AY15" i="3" s="1"/>
  <c r="AR14" i="3"/>
  <c r="AY14" i="3" s="1"/>
  <c r="AR16" i="3"/>
  <c r="AY16" i="3" s="1"/>
  <c r="AR26" i="3"/>
  <c r="AY26" i="3" s="1"/>
  <c r="AR29" i="3"/>
  <c r="AY29" i="3" s="1"/>
  <c r="AR28" i="3"/>
  <c r="AY28" i="3" s="1"/>
  <c r="AR27" i="3"/>
  <c r="AY27" i="3" s="1"/>
  <c r="U10" i="3"/>
  <c r="AF10" i="3" s="1"/>
  <c r="AD10" i="3"/>
  <c r="AR13" i="3"/>
  <c r="AY13" i="3" s="1"/>
  <c r="AR11" i="3"/>
  <c r="AY11" i="3" s="1"/>
  <c r="AY10" i="3"/>
  <c r="AR12" i="3"/>
  <c r="AY12" i="3" s="1"/>
  <c r="AK26" i="3"/>
  <c r="AK18" i="3"/>
  <c r="AK14" i="3"/>
  <c r="AK10" i="3"/>
  <c r="AK22" i="3"/>
  <c r="AK6" i="3"/>
  <c r="AB26" i="3"/>
  <c r="AR22" i="3"/>
  <c r="AY22" i="3" s="1"/>
  <c r="BE22" i="3" s="1"/>
  <c r="AR25" i="3"/>
  <c r="AY25" i="3" s="1"/>
  <c r="AR24" i="3"/>
  <c r="AY24" i="3" s="1"/>
  <c r="AR23" i="3"/>
  <c r="AY23" i="3" s="1"/>
  <c r="AB14" i="3"/>
  <c r="U14" i="3"/>
  <c r="AF14" i="3" s="1"/>
  <c r="AD14" i="3"/>
  <c r="AB6" i="3"/>
  <c r="AR6" i="3"/>
  <c r="AY6" i="3" s="1"/>
  <c r="AR9" i="3"/>
  <c r="AY9" i="3" s="1"/>
  <c r="AR7" i="3"/>
  <c r="AY7" i="3" s="1"/>
  <c r="AR8" i="3"/>
  <c r="AY8" i="3" s="1"/>
  <c r="AR18" i="3"/>
  <c r="AY18" i="3" s="1"/>
  <c r="AR19" i="3"/>
  <c r="AY19" i="3" s="1"/>
  <c r="AR20" i="3"/>
  <c r="AY20" i="3" s="1"/>
  <c r="AR21" i="3"/>
  <c r="AY21" i="3" s="1"/>
  <c r="AB2" i="3"/>
  <c r="U22" i="3"/>
  <c r="AF22" i="3" s="1"/>
  <c r="AD22" i="3"/>
  <c r="AL26" i="3"/>
  <c r="AL18" i="3"/>
  <c r="AL10" i="3"/>
  <c r="AL14" i="3"/>
  <c r="AL22" i="3"/>
  <c r="AL6" i="3"/>
  <c r="AI26" i="3"/>
  <c r="AI18" i="3"/>
  <c r="AI10" i="3"/>
  <c r="AI14" i="3"/>
  <c r="AI22" i="3"/>
  <c r="AI6" i="3"/>
  <c r="U6" i="3"/>
  <c r="AF6" i="3" s="1"/>
  <c r="AD6" i="3"/>
  <c r="AB18" i="3"/>
  <c r="U2" i="3"/>
  <c r="AF2" i="3" s="1"/>
  <c r="AD2" i="3"/>
  <c r="U18" i="3"/>
  <c r="AF18" i="3" s="1"/>
  <c r="AD18" i="3"/>
  <c r="U26" i="3"/>
  <c r="AF26" i="3" s="1"/>
  <c r="AD26" i="3"/>
  <c r="AB22" i="3"/>
  <c r="O29" i="2"/>
  <c r="N29" i="2"/>
  <c r="M29" i="2"/>
  <c r="L29" i="2"/>
  <c r="H29" i="2"/>
  <c r="J29" i="2" s="1"/>
  <c r="O28" i="2"/>
  <c r="N28" i="2"/>
  <c r="M28" i="2"/>
  <c r="L28" i="2"/>
  <c r="H28" i="2"/>
  <c r="J28" i="2" s="1"/>
  <c r="O27" i="2"/>
  <c r="N27" i="2"/>
  <c r="M27" i="2"/>
  <c r="L27" i="2"/>
  <c r="S27" i="2" s="1"/>
  <c r="U27" i="2" s="1"/>
  <c r="H27" i="2"/>
  <c r="J27" i="2" s="1"/>
  <c r="O26" i="2"/>
  <c r="Z26" i="2" s="1"/>
  <c r="N26" i="2"/>
  <c r="M26" i="2"/>
  <c r="L26" i="2"/>
  <c r="H26" i="2"/>
  <c r="J26" i="2" s="1"/>
  <c r="O25" i="2"/>
  <c r="N25" i="2"/>
  <c r="M25" i="2"/>
  <c r="L25" i="2"/>
  <c r="S25" i="2" s="1"/>
  <c r="U25" i="2" s="1"/>
  <c r="H25" i="2"/>
  <c r="J25" i="2" s="1"/>
  <c r="O24" i="2"/>
  <c r="N24" i="2"/>
  <c r="M24" i="2"/>
  <c r="L24" i="2"/>
  <c r="H24" i="2"/>
  <c r="J24" i="2" s="1"/>
  <c r="O23" i="2"/>
  <c r="N23" i="2"/>
  <c r="M23" i="2"/>
  <c r="L23" i="2"/>
  <c r="S23" i="2" s="1"/>
  <c r="U23" i="2" s="1"/>
  <c r="H23" i="2"/>
  <c r="J23" i="2" s="1"/>
  <c r="O22" i="2"/>
  <c r="Z22" i="2" s="1"/>
  <c r="N22" i="2"/>
  <c r="M22" i="2"/>
  <c r="L22" i="2"/>
  <c r="H22" i="2"/>
  <c r="J22" i="2" s="1"/>
  <c r="O21" i="2"/>
  <c r="N21" i="2"/>
  <c r="M21" i="2"/>
  <c r="L21" i="2"/>
  <c r="S21" i="2" s="1"/>
  <c r="U21" i="2" s="1"/>
  <c r="H21" i="2"/>
  <c r="J21" i="2" s="1"/>
  <c r="O20" i="2"/>
  <c r="N20" i="2"/>
  <c r="M20" i="2"/>
  <c r="L20" i="2"/>
  <c r="H20" i="2"/>
  <c r="J20" i="2" s="1"/>
  <c r="O19" i="2"/>
  <c r="N19" i="2"/>
  <c r="M19" i="2"/>
  <c r="L19" i="2"/>
  <c r="Q19" i="2" s="1"/>
  <c r="H19" i="2"/>
  <c r="J19" i="2" s="1"/>
  <c r="O18" i="2"/>
  <c r="N18" i="2"/>
  <c r="M18" i="2"/>
  <c r="L18" i="2"/>
  <c r="H18" i="2"/>
  <c r="J18" i="2" s="1"/>
  <c r="O17" i="2"/>
  <c r="N17" i="2"/>
  <c r="M17" i="2"/>
  <c r="L17" i="2"/>
  <c r="S17" i="2" s="1"/>
  <c r="U17" i="2" s="1"/>
  <c r="H17" i="2"/>
  <c r="J17" i="2" s="1"/>
  <c r="O16" i="2"/>
  <c r="N16" i="2"/>
  <c r="M16" i="2"/>
  <c r="L16" i="2"/>
  <c r="H16" i="2"/>
  <c r="J16" i="2" s="1"/>
  <c r="O15" i="2"/>
  <c r="N15" i="2"/>
  <c r="M15" i="2"/>
  <c r="L15" i="2"/>
  <c r="H15" i="2"/>
  <c r="J15" i="2" s="1"/>
  <c r="O14" i="2"/>
  <c r="N14" i="2"/>
  <c r="M14" i="2"/>
  <c r="L14" i="2"/>
  <c r="H14" i="2"/>
  <c r="J14" i="2" s="1"/>
  <c r="O13" i="2"/>
  <c r="N13" i="2"/>
  <c r="M13" i="2"/>
  <c r="L13" i="2"/>
  <c r="H13" i="2"/>
  <c r="J13" i="2" s="1"/>
  <c r="O12" i="2"/>
  <c r="N12" i="2"/>
  <c r="M12" i="2"/>
  <c r="L12" i="2"/>
  <c r="H12" i="2"/>
  <c r="J12" i="2" s="1"/>
  <c r="O11" i="2"/>
  <c r="N11" i="2"/>
  <c r="M11" i="2"/>
  <c r="L11" i="2"/>
  <c r="H11" i="2"/>
  <c r="J11" i="2" s="1"/>
  <c r="O10" i="2"/>
  <c r="N10" i="2"/>
  <c r="M10" i="2"/>
  <c r="L10" i="2"/>
  <c r="H10" i="2"/>
  <c r="J10" i="2" s="1"/>
  <c r="O9" i="2"/>
  <c r="N9" i="2"/>
  <c r="M9" i="2"/>
  <c r="L9" i="2"/>
  <c r="S9" i="2" s="1"/>
  <c r="U9" i="2" s="1"/>
  <c r="H9" i="2"/>
  <c r="J9" i="2" s="1"/>
  <c r="O8" i="2"/>
  <c r="N8" i="2"/>
  <c r="M8" i="2"/>
  <c r="L8" i="2"/>
  <c r="H8" i="2"/>
  <c r="J8" i="2" s="1"/>
  <c r="O7" i="2"/>
  <c r="N7" i="2"/>
  <c r="M7" i="2"/>
  <c r="L7" i="2"/>
  <c r="S7" i="2" s="1"/>
  <c r="U7" i="2" s="1"/>
  <c r="H7" i="2"/>
  <c r="J7" i="2" s="1"/>
  <c r="O6" i="2"/>
  <c r="N6" i="2"/>
  <c r="M6" i="2"/>
  <c r="L6" i="2"/>
  <c r="H6" i="2"/>
  <c r="J6" i="2" s="1"/>
  <c r="O5" i="2"/>
  <c r="N5" i="2"/>
  <c r="M5" i="2"/>
  <c r="L5" i="2"/>
  <c r="S5" i="2" s="1"/>
  <c r="U5" i="2" s="1"/>
  <c r="H5" i="2"/>
  <c r="J5" i="2" s="1"/>
  <c r="O4" i="2"/>
  <c r="N4" i="2"/>
  <c r="M4" i="2"/>
  <c r="L4" i="2"/>
  <c r="H4" i="2"/>
  <c r="J4" i="2" s="1"/>
  <c r="O3" i="2"/>
  <c r="N3" i="2"/>
  <c r="M3" i="2"/>
  <c r="L3" i="2"/>
  <c r="S3" i="2" s="1"/>
  <c r="U3" i="2" s="1"/>
  <c r="H3" i="2"/>
  <c r="J3" i="2" s="1"/>
  <c r="O2" i="2"/>
  <c r="N2" i="2"/>
  <c r="M2" i="2"/>
  <c r="L2" i="2"/>
  <c r="H2" i="2"/>
  <c r="J2" i="2" s="1"/>
  <c r="BF6" i="4" l="1"/>
  <c r="BG6" i="4"/>
  <c r="AX26" i="4"/>
  <c r="BD26" i="4" s="1"/>
  <c r="BG22" i="4"/>
  <c r="BD14" i="4"/>
  <c r="AX10" i="4"/>
  <c r="BD10" i="4" s="1"/>
  <c r="BF22" i="4"/>
  <c r="BE10" i="4"/>
  <c r="BE14" i="4"/>
  <c r="AX18" i="4"/>
  <c r="BD18" i="4" s="1"/>
  <c r="BF26" i="4"/>
  <c r="BG26" i="4"/>
  <c r="BF18" i="4"/>
  <c r="AX6" i="4"/>
  <c r="BD6" i="4" s="1"/>
  <c r="BE18" i="4"/>
  <c r="BF10" i="4"/>
  <c r="AX22" i="4"/>
  <c r="BD22" i="4" s="1"/>
  <c r="BE6" i="4"/>
  <c r="BE22" i="4"/>
  <c r="BG10" i="4"/>
  <c r="AS13" i="3"/>
  <c r="AZ13" i="3" s="1"/>
  <c r="AS12" i="3"/>
  <c r="AZ12" i="3" s="1"/>
  <c r="AS11" i="3"/>
  <c r="AZ11" i="3" s="1"/>
  <c r="AS10" i="3"/>
  <c r="AZ10" i="3" s="1"/>
  <c r="BF10" i="3" s="1"/>
  <c r="BE10" i="3"/>
  <c r="AS18" i="3"/>
  <c r="AZ18" i="3" s="1"/>
  <c r="AS20" i="3"/>
  <c r="AZ20" i="3" s="1"/>
  <c r="AS19" i="3"/>
  <c r="AZ19" i="3" s="1"/>
  <c r="AS21" i="3"/>
  <c r="AZ21" i="3" s="1"/>
  <c r="AS27" i="3"/>
  <c r="AZ27" i="3" s="1"/>
  <c r="AS26" i="3"/>
  <c r="AZ26" i="3" s="1"/>
  <c r="AS29" i="3"/>
  <c r="AZ29" i="3" s="1"/>
  <c r="AS28" i="3"/>
  <c r="AZ28" i="3" s="1"/>
  <c r="AN6" i="3"/>
  <c r="AQ9" i="3"/>
  <c r="AX9" i="3" s="1"/>
  <c r="AQ8" i="3"/>
  <c r="AX8" i="3" s="1"/>
  <c r="AQ7" i="3"/>
  <c r="AX7" i="3" s="1"/>
  <c r="AQ6" i="3"/>
  <c r="BD6" i="3" s="1"/>
  <c r="AN26" i="3"/>
  <c r="AQ26" i="3"/>
  <c r="AX26" i="3" s="1"/>
  <c r="BD26" i="3" s="1"/>
  <c r="AQ29" i="3"/>
  <c r="AX29" i="3" s="1"/>
  <c r="AQ28" i="3"/>
  <c r="AX28" i="3" s="1"/>
  <c r="AQ27" i="3"/>
  <c r="AX27" i="3" s="1"/>
  <c r="AS23" i="3"/>
  <c r="AZ23" i="3" s="1"/>
  <c r="AS25" i="3"/>
  <c r="AZ25" i="3" s="1"/>
  <c r="AS22" i="3"/>
  <c r="AZ22" i="3" s="1"/>
  <c r="AS24" i="3"/>
  <c r="AZ24" i="3" s="1"/>
  <c r="AN14" i="3"/>
  <c r="AQ14" i="3"/>
  <c r="AX14" i="3" s="1"/>
  <c r="AQ15" i="3"/>
  <c r="AX15" i="3" s="1"/>
  <c r="AQ17" i="3"/>
  <c r="AX17" i="3" s="1"/>
  <c r="AQ16" i="3"/>
  <c r="AX16" i="3" s="1"/>
  <c r="AT8" i="3"/>
  <c r="BA8" i="3" s="1"/>
  <c r="AT6" i="3"/>
  <c r="BA6" i="3" s="1"/>
  <c r="AT9" i="3"/>
  <c r="BA9" i="3" s="1"/>
  <c r="AT7" i="3"/>
  <c r="BA7" i="3" s="1"/>
  <c r="AQ18" i="3"/>
  <c r="AX18" i="3" s="1"/>
  <c r="AQ20" i="3"/>
  <c r="AX20" i="3" s="1"/>
  <c r="AQ19" i="3"/>
  <c r="AX19" i="3" s="1"/>
  <c r="AQ21" i="3"/>
  <c r="AX21" i="3" s="1"/>
  <c r="AT22" i="3"/>
  <c r="BA22" i="3" s="1"/>
  <c r="AT23" i="3"/>
  <c r="BA23" i="3" s="1"/>
  <c r="AT24" i="3"/>
  <c r="BA24" i="3" s="1"/>
  <c r="AT25" i="3"/>
  <c r="BA25" i="3" s="1"/>
  <c r="BE26" i="3"/>
  <c r="BE18" i="3"/>
  <c r="AN22" i="3"/>
  <c r="AQ22" i="3"/>
  <c r="AX22" i="3" s="1"/>
  <c r="AQ25" i="3"/>
  <c r="AX25" i="3" s="1"/>
  <c r="AQ24" i="3"/>
  <c r="AX24" i="3" s="1"/>
  <c r="AQ23" i="3"/>
  <c r="AX23" i="3" s="1"/>
  <c r="AQ10" i="3"/>
  <c r="AX10" i="3" s="1"/>
  <c r="BD10" i="3" s="1"/>
  <c r="AQ13" i="3"/>
  <c r="AX13" i="3" s="1"/>
  <c r="AQ12" i="3"/>
  <c r="AX12" i="3" s="1"/>
  <c r="AQ11" i="3"/>
  <c r="AX11" i="3" s="1"/>
  <c r="AT14" i="3"/>
  <c r="BA14" i="3" s="1"/>
  <c r="AT17" i="3"/>
  <c r="BA17" i="3" s="1"/>
  <c r="AT15" i="3"/>
  <c r="BA15" i="3" s="1"/>
  <c r="AT16" i="3"/>
  <c r="BA16" i="3" s="1"/>
  <c r="AS8" i="3"/>
  <c r="AZ8" i="3" s="1"/>
  <c r="AS7" i="3"/>
  <c r="AZ7" i="3" s="1"/>
  <c r="AS6" i="3"/>
  <c r="AZ6" i="3" s="1"/>
  <c r="AS9" i="3"/>
  <c r="AZ9" i="3" s="1"/>
  <c r="AS14" i="3"/>
  <c r="AZ14" i="3" s="1"/>
  <c r="AS17" i="3"/>
  <c r="AZ17" i="3" s="1"/>
  <c r="AS15" i="3"/>
  <c r="AZ15" i="3" s="1"/>
  <c r="AS16" i="3"/>
  <c r="AZ16" i="3" s="1"/>
  <c r="AT13" i="3"/>
  <c r="BA13" i="3" s="1"/>
  <c r="AT12" i="3"/>
  <c r="BA12" i="3" s="1"/>
  <c r="AT10" i="3"/>
  <c r="BA10" i="3" s="1"/>
  <c r="AT11" i="3"/>
  <c r="BA11" i="3" s="1"/>
  <c r="BE14" i="3"/>
  <c r="BE6" i="3"/>
  <c r="AT18" i="3"/>
  <c r="BA18" i="3" s="1"/>
  <c r="AT19" i="3"/>
  <c r="BA19" i="3" s="1"/>
  <c r="AT20" i="3"/>
  <c r="BA20" i="3" s="1"/>
  <c r="AT21" i="3"/>
  <c r="BA21" i="3" s="1"/>
  <c r="AT29" i="3"/>
  <c r="BA29" i="3" s="1"/>
  <c r="AT28" i="3"/>
  <c r="BA28" i="3" s="1"/>
  <c r="AT27" i="3"/>
  <c r="BA27" i="3" s="1"/>
  <c r="AT26" i="3"/>
  <c r="BA26" i="3" s="1"/>
  <c r="S8" i="2"/>
  <c r="U8" i="2" s="1"/>
  <c r="S12" i="2"/>
  <c r="U12" i="2" s="1"/>
  <c r="S16" i="2"/>
  <c r="U16" i="2" s="1"/>
  <c r="S24" i="2"/>
  <c r="U24" i="2" s="1"/>
  <c r="S28" i="2"/>
  <c r="U28" i="2" s="1"/>
  <c r="Q26" i="2"/>
  <c r="S26" i="2"/>
  <c r="S15" i="2"/>
  <c r="U15" i="2" s="1"/>
  <c r="S29" i="2"/>
  <c r="U29" i="2" s="1"/>
  <c r="U26" i="2"/>
  <c r="AF26" i="2" s="1"/>
  <c r="AD26" i="2"/>
  <c r="Q8" i="2"/>
  <c r="S19" i="2"/>
  <c r="U19" i="2" s="1"/>
  <c r="W2" i="2"/>
  <c r="AI2" i="2" s="1"/>
  <c r="W6" i="2"/>
  <c r="X2" i="2"/>
  <c r="AJ2" i="2" s="1"/>
  <c r="X6" i="2"/>
  <c r="Y2" i="2"/>
  <c r="AK2" i="2" s="1"/>
  <c r="Y6" i="2"/>
  <c r="Z2" i="2"/>
  <c r="AL2" i="2" s="1"/>
  <c r="Z6" i="2"/>
  <c r="Q6" i="2"/>
  <c r="S10" i="2"/>
  <c r="W10" i="2"/>
  <c r="Q17" i="2"/>
  <c r="Q28" i="2"/>
  <c r="S6" i="2"/>
  <c r="X10" i="2"/>
  <c r="S14" i="2"/>
  <c r="W14" i="2"/>
  <c r="Y10" i="2"/>
  <c r="X14" i="2"/>
  <c r="Z10" i="2"/>
  <c r="Y14" i="2"/>
  <c r="S18" i="2"/>
  <c r="W18" i="2"/>
  <c r="Z14" i="2"/>
  <c r="X18" i="2"/>
  <c r="W22" i="2"/>
  <c r="W26" i="2"/>
  <c r="Y18" i="2"/>
  <c r="X22" i="2"/>
  <c r="X26" i="2"/>
  <c r="S4" i="2"/>
  <c r="U4" i="2" s="1"/>
  <c r="Z18" i="2"/>
  <c r="Y22" i="2"/>
  <c r="Y26" i="2"/>
  <c r="Q4" i="2"/>
  <c r="Q24" i="2"/>
  <c r="S2" i="2"/>
  <c r="Q2" i="2"/>
  <c r="AB2" i="2" s="1"/>
  <c r="Q15" i="2"/>
  <c r="S22" i="2"/>
  <c r="Q22" i="2"/>
  <c r="S13" i="2"/>
  <c r="U13" i="2" s="1"/>
  <c r="Q13" i="2"/>
  <c r="S20" i="2"/>
  <c r="U20" i="2" s="1"/>
  <c r="Q20" i="2"/>
  <c r="S11" i="2"/>
  <c r="U11" i="2" s="1"/>
  <c r="Q11" i="2"/>
  <c r="Q9" i="2"/>
  <c r="Q29" i="2"/>
  <c r="Q18" i="2"/>
  <c r="Q7" i="2"/>
  <c r="Q27" i="2"/>
  <c r="Q16" i="2"/>
  <c r="Q5" i="2"/>
  <c r="Q25" i="2"/>
  <c r="Q14" i="2"/>
  <c r="Q3" i="2"/>
  <c r="Q23" i="2"/>
  <c r="Q12" i="2"/>
  <c r="Q21" i="2"/>
  <c r="Q10" i="2"/>
  <c r="BG6" i="3" l="1"/>
  <c r="BD18" i="3"/>
  <c r="BG18" i="3"/>
  <c r="BF6" i="3"/>
  <c r="BD22" i="3"/>
  <c r="BF14" i="3"/>
  <c r="BG26" i="3"/>
  <c r="BG10" i="3"/>
  <c r="BD14" i="3"/>
  <c r="BF22" i="3"/>
  <c r="BG22" i="3"/>
  <c r="BG14" i="3"/>
  <c r="BF26" i="3"/>
  <c r="BF18" i="3"/>
  <c r="AB26" i="2"/>
  <c r="AB22" i="2"/>
  <c r="AK26" i="2"/>
  <c r="AK22" i="2"/>
  <c r="AK6" i="2"/>
  <c r="AK10" i="2"/>
  <c r="AK18" i="2"/>
  <c r="AK14" i="2"/>
  <c r="AJ10" i="2"/>
  <c r="AJ6" i="2"/>
  <c r="AJ26" i="2"/>
  <c r="AJ22" i="2"/>
  <c r="AJ18" i="2"/>
  <c r="AJ14" i="2"/>
  <c r="U18" i="2"/>
  <c r="AF18" i="2" s="1"/>
  <c r="AD18" i="2"/>
  <c r="AB10" i="2"/>
  <c r="AI6" i="2"/>
  <c r="AI26" i="2"/>
  <c r="AI22" i="2"/>
  <c r="AI10" i="2"/>
  <c r="AI14" i="2"/>
  <c r="AI18" i="2"/>
  <c r="U22" i="2"/>
  <c r="AF22" i="2" s="1"/>
  <c r="AD22" i="2"/>
  <c r="U2" i="2"/>
  <c r="AF2" i="2" s="1"/>
  <c r="AD2" i="2"/>
  <c r="AB14" i="2"/>
  <c r="U14" i="2"/>
  <c r="AF14" i="2" s="1"/>
  <c r="AD14" i="2"/>
  <c r="U6" i="2"/>
  <c r="AF6" i="2" s="1"/>
  <c r="AD6" i="2"/>
  <c r="AB18" i="2"/>
  <c r="U10" i="2"/>
  <c r="AD10" i="2"/>
  <c r="AB6" i="2"/>
  <c r="AL6" i="2"/>
  <c r="AL22" i="2"/>
  <c r="AL18" i="2"/>
  <c r="AL14" i="2"/>
  <c r="AL26" i="2"/>
  <c r="AL10" i="2"/>
  <c r="AQ23" i="2" l="1"/>
  <c r="AX23" i="2" s="1"/>
  <c r="AQ24" i="2"/>
  <c r="AX24" i="2" s="1"/>
  <c r="AQ25" i="2"/>
  <c r="AX25" i="2" s="1"/>
  <c r="AQ22" i="2"/>
  <c r="AX22" i="2" s="1"/>
  <c r="BD22" i="2" s="1"/>
  <c r="AQ27" i="2"/>
  <c r="AX27" i="2" s="1"/>
  <c r="AQ28" i="2"/>
  <c r="AX28" i="2" s="1"/>
  <c r="AQ29" i="2"/>
  <c r="AX29" i="2" s="1"/>
  <c r="AQ26" i="2"/>
  <c r="AX26" i="2" s="1"/>
  <c r="AQ7" i="2"/>
  <c r="AX7" i="2" s="1"/>
  <c r="AQ8" i="2"/>
  <c r="AX8" i="2" s="1"/>
  <c r="AQ9" i="2"/>
  <c r="AX9" i="2" s="1"/>
  <c r="AQ6" i="2"/>
  <c r="AX6" i="2" s="1"/>
  <c r="AQ11" i="2"/>
  <c r="AX11" i="2" s="1"/>
  <c r="AQ13" i="2"/>
  <c r="AX13" i="2" s="1"/>
  <c r="AQ10" i="2"/>
  <c r="AX10" i="2" s="1"/>
  <c r="AQ12" i="2"/>
  <c r="AX12" i="2" s="1"/>
  <c r="AR15" i="2"/>
  <c r="AY15" i="2" s="1"/>
  <c r="AR16" i="2"/>
  <c r="AY16" i="2" s="1"/>
  <c r="AR17" i="2"/>
  <c r="AY17" i="2" s="1"/>
  <c r="AR14" i="2"/>
  <c r="AY14" i="2" s="1"/>
  <c r="AR19" i="2"/>
  <c r="AY19" i="2" s="1"/>
  <c r="AR20" i="2"/>
  <c r="AY20" i="2" s="1"/>
  <c r="AR21" i="2"/>
  <c r="AY21" i="2" s="1"/>
  <c r="AR18" i="2"/>
  <c r="AY18" i="2" s="1"/>
  <c r="BE18" i="2" s="1"/>
  <c r="AR11" i="2"/>
  <c r="AY11" i="2" s="1"/>
  <c r="AR12" i="2"/>
  <c r="AY12" i="2" s="1"/>
  <c r="AR13" i="2"/>
  <c r="AY13" i="2" s="1"/>
  <c r="AR10" i="2"/>
  <c r="AY10" i="2" s="1"/>
  <c r="AR9" i="2"/>
  <c r="AY9" i="2" s="1"/>
  <c r="AR8" i="2"/>
  <c r="AY8" i="2" s="1"/>
  <c r="AR6" i="2"/>
  <c r="AY6" i="2" s="1"/>
  <c r="AR7" i="2"/>
  <c r="AY7" i="2" s="1"/>
  <c r="AR23" i="2"/>
  <c r="AY23" i="2" s="1"/>
  <c r="AR24" i="2"/>
  <c r="AY24" i="2" s="1"/>
  <c r="AR25" i="2"/>
  <c r="AY25" i="2" s="1"/>
  <c r="AR22" i="2"/>
  <c r="AY22" i="2" s="1"/>
  <c r="BE22" i="2" s="1"/>
  <c r="AP20" i="2"/>
  <c r="AW20" i="2" s="1"/>
  <c r="AP19" i="2"/>
  <c r="AW19" i="2" s="1"/>
  <c r="AP21" i="2"/>
  <c r="AW21" i="2" s="1"/>
  <c r="AP18" i="2"/>
  <c r="AW18" i="2" s="1"/>
  <c r="BC18" i="2" s="1"/>
  <c r="AR27" i="2"/>
  <c r="AY27" i="2" s="1"/>
  <c r="AR29" i="2"/>
  <c r="AY29" i="2" s="1"/>
  <c r="AR26" i="2"/>
  <c r="AY26" i="2" s="1"/>
  <c r="AR28" i="2"/>
  <c r="AY28" i="2" s="1"/>
  <c r="AS11" i="2"/>
  <c r="AZ11" i="2" s="1"/>
  <c r="AS12" i="2"/>
  <c r="AZ12" i="2" s="1"/>
  <c r="AS13" i="2"/>
  <c r="AZ13" i="2" s="1"/>
  <c r="AS10" i="2"/>
  <c r="AZ10" i="2" s="1"/>
  <c r="AP15" i="2"/>
  <c r="AW15" i="2" s="1"/>
  <c r="AP17" i="2"/>
  <c r="AW17" i="2" s="1"/>
  <c r="AP14" i="2"/>
  <c r="AW14" i="2" s="1"/>
  <c r="AP16" i="2"/>
  <c r="AW16" i="2" s="1"/>
  <c r="AS27" i="2"/>
  <c r="AZ27" i="2" s="1"/>
  <c r="AS28" i="2"/>
  <c r="AZ28" i="2" s="1"/>
  <c r="AS29" i="2"/>
  <c r="AZ29" i="2" s="1"/>
  <c r="AS26" i="2"/>
  <c r="AZ26" i="2" s="1"/>
  <c r="BF26" i="2" s="1"/>
  <c r="AP11" i="2"/>
  <c r="AW11" i="2" s="1"/>
  <c r="AP12" i="2"/>
  <c r="AW12" i="2" s="1"/>
  <c r="AP13" i="2"/>
  <c r="AW13" i="2" s="1"/>
  <c r="AP10" i="2"/>
  <c r="AW10" i="2" s="1"/>
  <c r="BC10" i="2" s="1"/>
  <c r="AS15" i="2"/>
  <c r="AZ15" i="2" s="1"/>
  <c r="AS16" i="2"/>
  <c r="AZ16" i="2" s="1"/>
  <c r="AS17" i="2"/>
  <c r="AZ17" i="2" s="1"/>
  <c r="AS14" i="2"/>
  <c r="AZ14" i="2" s="1"/>
  <c r="BF14" i="2" s="1"/>
  <c r="AP23" i="2"/>
  <c r="AW23" i="2" s="1"/>
  <c r="AP24" i="2"/>
  <c r="AW24" i="2" s="1"/>
  <c r="AP25" i="2"/>
  <c r="AW25" i="2" s="1"/>
  <c r="AP22" i="2"/>
  <c r="AW22" i="2" s="1"/>
  <c r="AS19" i="2"/>
  <c r="AZ19" i="2" s="1"/>
  <c r="AS20" i="2"/>
  <c r="AZ20" i="2" s="1"/>
  <c r="AS21" i="2"/>
  <c r="AZ21" i="2" s="1"/>
  <c r="AS18" i="2"/>
  <c r="AZ18" i="2" s="1"/>
  <c r="BF18" i="2" s="1"/>
  <c r="AP27" i="2"/>
  <c r="AW27" i="2" s="1"/>
  <c r="AP28" i="2"/>
  <c r="AW28" i="2" s="1"/>
  <c r="AP29" i="2"/>
  <c r="AW29" i="2" s="1"/>
  <c r="AP26" i="2"/>
  <c r="AW26" i="2" s="1"/>
  <c r="BC26" i="2" s="1"/>
  <c r="AS23" i="2"/>
  <c r="AZ23" i="2" s="1"/>
  <c r="AS25" i="2"/>
  <c r="AZ25" i="2" s="1"/>
  <c r="AS22" i="2"/>
  <c r="AZ22" i="2" s="1"/>
  <c r="AS24" i="2"/>
  <c r="AZ24" i="2" s="1"/>
  <c r="AP7" i="2"/>
  <c r="AW7" i="2" s="1"/>
  <c r="AP8" i="2"/>
  <c r="AP9" i="2"/>
  <c r="AW9" i="2" s="1"/>
  <c r="AP6" i="2"/>
  <c r="AW6" i="2" s="1"/>
  <c r="BC6" i="2" s="1"/>
  <c r="AS7" i="2"/>
  <c r="AZ7" i="2" s="1"/>
  <c r="AS8" i="2"/>
  <c r="AZ8" i="2" s="1"/>
  <c r="AS9" i="2"/>
  <c r="AZ9" i="2" s="1"/>
  <c r="AS6" i="2"/>
  <c r="AZ6" i="2" s="1"/>
  <c r="AQ17" i="2"/>
  <c r="AX17" i="2" s="1"/>
  <c r="AQ15" i="2"/>
  <c r="AX15" i="2" s="1"/>
  <c r="AQ16" i="2"/>
  <c r="AX16" i="2" s="1"/>
  <c r="AQ14" i="2"/>
  <c r="AX14" i="2" s="1"/>
  <c r="AQ19" i="2"/>
  <c r="AX19" i="2" s="1"/>
  <c r="AQ20" i="2"/>
  <c r="AX20" i="2" s="1"/>
  <c r="AQ21" i="2"/>
  <c r="AX21" i="2" s="1"/>
  <c r="AQ18" i="2"/>
  <c r="AX18" i="2" s="1"/>
  <c r="BD18" i="2" s="1"/>
  <c r="BF6" i="2" l="1"/>
  <c r="BC22" i="2"/>
  <c r="BE10" i="2"/>
  <c r="BE14" i="2"/>
  <c r="BD6" i="2"/>
  <c r="BE6" i="2"/>
  <c r="BD14" i="2"/>
  <c r="BF22" i="2"/>
  <c r="BC14" i="2"/>
  <c r="BF10" i="2"/>
  <c r="BD10" i="2"/>
  <c r="BD26" i="2"/>
  <c r="BE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C1" authorId="0" shapeId="0" xr:uid="{95B29733-605B-4992-A1CE-9F02E25B914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D1" authorId="0" shapeId="0" xr:uid="{E3E2DE4A-948C-4A20-B2E7-A7DDEB49000D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E1" authorId="0" shapeId="0" xr:uid="{5357F58B-B204-4F89-8196-16FA9C76B3E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F1" authorId="0" shapeId="0" xr:uid="{68BF0974-A324-4943-A83B-9CDAE7D0B8C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G1" authorId="0" shapeId="0" xr:uid="{32B86CAA-6CDD-47D4-8534-5CB52D0B9CC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H1" authorId="0" shapeId="0" xr:uid="{27E0A66F-4669-4D69-9346-BD845601FE03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  <comment ref="J1" authorId="0" shapeId="0" xr:uid="{A310037A-F72A-4619-B864-F34DB6C88790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K1" authorId="0" shapeId="0" xr:uid="{81B61AD8-6834-49B7-8540-DDA659440128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L1" authorId="0" shapeId="0" xr:uid="{74B15A2C-7B35-4768-B2D0-689D7FFD6C0F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M1" authorId="0" shapeId="0" xr:uid="{57DC0080-CA2E-437B-AD55-2668595FDAA8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85821C3E-7702-42E8-98AF-2AEEB13D142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BEC1DF38-0368-4F64-B886-314891782453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4579ADFC-13DC-4FE3-8F8D-E2DF0F69AF8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1F18BB27-9B78-4908-BB79-DDF4F981711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D89A5744-A553-40B6-93C9-7475A414DF9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554AB6C1-5425-4B34-901E-F8B04208FEC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2FB41A33-12AD-4EF5-BF8C-C1DC76ADEE5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EEF0360F-1680-4477-8EB9-396CA99359F4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9CC2D6EC-C777-4411-8073-7F6F60EC973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AD27C1CC-2071-40E2-9D4D-200B576F29FD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94993F94-BDFA-4F85-AF9D-D07E101CC7B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4D833AE4-6261-4557-A439-252188F926D6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45733659-C839-4090-A05F-69F9E103777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  <comment ref="AP1" authorId="0" shapeId="0" xr:uid="{F846957E-5C1C-4758-B13F-5E120EAF2B71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Q1" authorId="0" shapeId="0" xr:uid="{64F215EE-2565-4240-B5A7-6249E0FC6580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R1" authorId="0" shapeId="0" xr:uid="{4D663904-346E-4D16-ABF9-AFA438FC9AA8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S1" authorId="0" shapeId="0" xr:uid="{72C3F24D-ED4F-4D33-8E78-04EF89AA7D2E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W1" authorId="0" shapeId="0" xr:uid="{D4F412A8-E94F-4A9C-946E-BA08331BFA02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X1" authorId="0" shapeId="0" xr:uid="{4CBFF07C-676B-4200-8DE7-3F2456CA86B2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Y1" authorId="0" shapeId="0" xr:uid="{D6453C63-E868-4B07-95FE-91518490E6D5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Z1" authorId="0" shapeId="0" xr:uid="{51838EF4-3B70-4489-8712-95E968A9C7FF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C1" authorId="0" shapeId="0" xr:uid="{847E324C-0A3B-498B-ACE7-8B58F2AA30E5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D1" authorId="0" shapeId="0" xr:uid="{849042D7-CFF2-4CB3-A1B4-E3510AC59931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E1" authorId="0" shapeId="0" xr:uid="{2D46BB8C-5CAE-49A0-BB84-8BA40339598B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F1" authorId="0" shapeId="0" xr:uid="{A238EF33-8631-4B01-B4E3-3C74CA9282D9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K1" authorId="0" shapeId="0" xr:uid="{ECDD2E25-AE2C-414B-B231-E03AE1B6B442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L1" authorId="0" shapeId="0" xr:uid="{FD084D12-2430-4D48-8C71-F8F8B66F15D5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M1" authorId="0" shapeId="0" xr:uid="{B3C5CB59-5C4D-4022-9298-817FE33F4E02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N1" authorId="0" shapeId="0" xr:uid="{CD8F7E74-3148-4ECC-90B7-EA1D36CFF228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99455A59-2FBD-474E-9A9D-DECA31667E9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37832F66-8B48-4E24-97E1-C0EE05B8D0B2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4EAD86D0-AA81-4E4A-8F01-3369E3A7350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A723CB6F-7410-4B54-98C8-934B3C85010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64CD7F87-7927-4C52-8E24-3B5142AB3483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A17DD4FC-0742-43A5-8D1C-86EF6FD1BE7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C3F2C48F-F5D9-4863-A86E-805B0ABC4ABD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1E097D01-69AD-480F-B371-59AF903EA9F3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CA359F67-66CC-4054-BAA3-BDAC030F3FC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843E8098-5677-4375-B449-2D76A668BA1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36161DFC-C28D-486F-B2EF-192E5CD7DDD4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B003548C-463D-467B-84F4-981F8174B8D2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6498F50E-C693-460F-B8E4-5F2746B02796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  <comment ref="AQ1" authorId="0" shapeId="0" xr:uid="{FDA79931-9843-4256-A235-193A75D22D54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R1" authorId="0" shapeId="0" xr:uid="{40C4F4F1-BFD9-47C5-9886-6BD246B12D48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S1" authorId="0" shapeId="0" xr:uid="{EAA9CBDB-22AB-49D4-B4B3-9FD19FFAF29B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T1" authorId="0" shapeId="0" xr:uid="{120B1F82-A1F9-4532-8AC1-651E09D59EEC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X1" authorId="0" shapeId="0" xr:uid="{A1B0392B-FF1B-49FE-A8CF-735A9EC7C3EB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Y1" authorId="0" shapeId="0" xr:uid="{8D163CB6-3340-4021-B66B-DD2D1595651B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Z1" authorId="0" shapeId="0" xr:uid="{C85A2B55-B384-4676-BC14-2704E9842C0B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A1" authorId="0" shapeId="0" xr:uid="{FBAC59EC-845E-40E6-87BC-E83967F18551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D1" authorId="0" shapeId="0" xr:uid="{B64000B1-5520-4ACD-B903-DDD094A5A805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E1" authorId="0" shapeId="0" xr:uid="{A01A3F54-90F0-4929-B99F-5473357D3894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F1" authorId="0" shapeId="0" xr:uid="{A9818C50-6810-4C9C-9F1C-E5F33FB298DB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G1" authorId="0" shapeId="0" xr:uid="{D7A6FEDC-50DE-408A-AC54-B2C8550AB259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8A98CCE6-F673-4DCF-BF34-A23E9691FA43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190C1DA5-FB46-4552-AC1D-3A34FF29DE04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0548EB68-2D97-49BB-9E6D-91378D2F6091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C025716C-120C-4183-B993-FEC9727A6D03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A9B003EE-1796-4072-BD0F-7129DF7BD91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7DCB7B57-D50F-426D-8704-A56319F1CE74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FAE7C7CD-4146-4D84-85B1-16DB751177D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7EA331E7-FD74-4360-B6BD-64AF961EB7F1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3F04B7CE-180A-4C06-9034-24DF5A65CD2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F750A482-C61D-4438-B894-172AFAB6939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B5AC927D-73ED-4BAF-BAC8-50807A5AB0CF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850CEC55-7F3C-4633-8A8E-EA85FAB6D76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8BC668EC-41E0-45F1-B78F-44C05AC8CE19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  <comment ref="AQ1" authorId="0" shapeId="0" xr:uid="{08A45297-824A-4F7E-BF57-9C4CB590657F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R1" authorId="0" shapeId="0" xr:uid="{F908B95E-7BAF-44C3-8849-9AF9800C07BB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S1" authorId="0" shapeId="0" xr:uid="{57D5BE19-1F3C-4510-A114-B056E848B64C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T1" authorId="0" shapeId="0" xr:uid="{7500AE20-8D9F-4144-A747-F04E0AE3E50B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X1" authorId="0" shapeId="0" xr:uid="{2658D066-152C-4EF5-802E-B9F58D5425B4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Y1" authorId="0" shapeId="0" xr:uid="{9B48D056-CA8C-49CA-822D-5B6C910DA43A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Z1" authorId="0" shapeId="0" xr:uid="{2DC82146-F8E1-44BF-BFA4-ABFE3A8E0DB6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A1" authorId="0" shapeId="0" xr:uid="{CFB579BD-BB15-498B-B6D1-0A67D438A477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D1" authorId="0" shapeId="0" xr:uid="{1390F51C-B405-4F03-80F5-8B1777015BAC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E1" authorId="0" shapeId="0" xr:uid="{98DE837E-8BAA-4244-A2DB-1999E7D77E05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F1" authorId="0" shapeId="0" xr:uid="{C32DB0DC-B596-4E5C-9EB5-27F4328D7E08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G1" authorId="0" shapeId="0" xr:uid="{5338AA46-1511-4091-BABA-33DABC4B5A46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D2" authorId="0" shapeId="0" xr:uid="{0ABA1350-3CD1-4FC7-84D7-3E4B9265F6D1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these samples were left out of fridge for 4-5 days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CD3AF3B4-E3B2-4CF7-B6D4-F5736720074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5DCBE20A-2FC6-4770-8B8A-25A4605A1DF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4F95E5C8-1D22-4657-9ED1-7D0AAA197C0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AD0931D2-34DC-430C-BF3F-2346B072E7B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5547E553-9AFC-4722-9146-D672DD859E5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5ECAA316-C82D-4815-9323-6C0E5A42DA4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0FDDEFE1-939A-4532-A352-153BC00FEDC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65C37D65-7F55-4B72-8D68-9EB3935B39C3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8C08E453-8E51-475C-9A36-51B1A9793C9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1108657F-17A4-4109-8EC1-EB16C33B987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09FBC346-B1D0-465A-9CC1-1142E66E4E8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8C9F5039-EFCC-4149-8C21-ED099249F8B4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D7007BBA-E642-4968-8EE1-8A9995C79A04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  <comment ref="AQ1" authorId="0" shapeId="0" xr:uid="{D57E1C5E-8FA5-42AE-9FC1-D81F1E2F8302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R1" authorId="0" shapeId="0" xr:uid="{5F5CDB1C-1291-410D-9014-08320D86AF82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S1" authorId="0" shapeId="0" xr:uid="{013B81F3-D5E7-4AC3-A4A4-ABC787903467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T1" authorId="0" shapeId="0" xr:uid="{A1845352-C18D-48D6-991C-79068419023D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X1" authorId="0" shapeId="0" xr:uid="{3C93F7C9-50A3-42D9-ADD3-BB6FA98A55A1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Y1" authorId="0" shapeId="0" xr:uid="{8D76EB7A-803D-4C15-8D98-CF2A9E9EBA68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Z1" authorId="0" shapeId="0" xr:uid="{C0E0E63C-93FC-4DF3-A04B-6DCC228A6105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A1" authorId="0" shapeId="0" xr:uid="{7B351E8D-2FEC-49F6-A1A9-E2934218AD3A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D1" authorId="0" shapeId="0" xr:uid="{72386032-1E86-48A9-A4DB-46771655F34C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E1" authorId="0" shapeId="0" xr:uid="{D69D2296-9132-4EBA-A35D-F46D9B050396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F1" authorId="0" shapeId="0" xr:uid="{0154D1FF-92BD-4990-AB9C-A18ABE9F167B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BG1" authorId="0" shapeId="0" xr:uid="{D3A07363-DDAB-4669-BB24-6EA0D2B52765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</commentList>
</comments>
</file>

<file path=xl/sharedStrings.xml><?xml version="1.0" encoding="utf-8"?>
<sst xmlns="http://schemas.openxmlformats.org/spreadsheetml/2006/main" count="410" uniqueCount="90">
  <si>
    <t>T0</t>
  </si>
  <si>
    <t>DIN</t>
  </si>
  <si>
    <t>LP</t>
  </si>
  <si>
    <t>HP</t>
  </si>
  <si>
    <t>DIN_LP</t>
  </si>
  <si>
    <t>DIN_HP</t>
  </si>
  <si>
    <t>Sample_ID</t>
  </si>
  <si>
    <t>Date</t>
  </si>
  <si>
    <t>NO3</t>
  </si>
  <si>
    <t>NO2</t>
  </si>
  <si>
    <t>NH3</t>
  </si>
  <si>
    <t>PO4</t>
  </si>
  <si>
    <t>NO2+3</t>
  </si>
  <si>
    <t>DIN:DIP</t>
  </si>
  <si>
    <t>T0A 1</t>
  </si>
  <si>
    <t>T0A 2</t>
  </si>
  <si>
    <t>T0B 1</t>
  </si>
  <si>
    <t>T0B 2</t>
  </si>
  <si>
    <t>Control A 1</t>
  </si>
  <si>
    <t>Control A 2</t>
  </si>
  <si>
    <t>Control B 1</t>
  </si>
  <si>
    <t>Control B 2</t>
  </si>
  <si>
    <t>DIN A 1</t>
  </si>
  <si>
    <t>DIN A 2</t>
  </si>
  <si>
    <t>DIN B 1</t>
  </si>
  <si>
    <t>DIN B 2</t>
  </si>
  <si>
    <t>LP A 1</t>
  </si>
  <si>
    <t>LP A 2</t>
  </si>
  <si>
    <t>LP B 1</t>
  </si>
  <si>
    <t>LP B 2</t>
  </si>
  <si>
    <t>HP A 1</t>
  </si>
  <si>
    <t>HP A 2</t>
  </si>
  <si>
    <t>HP B 1</t>
  </si>
  <si>
    <t>HP B 2</t>
  </si>
  <si>
    <t>DIN + LP A 1</t>
  </si>
  <si>
    <t>DIN + LP A 2</t>
  </si>
  <si>
    <t>DIN + LP B 1</t>
  </si>
  <si>
    <t>DIN + LP B 2</t>
  </si>
  <si>
    <t>DIN + HP A 1</t>
  </si>
  <si>
    <t>DIN + HP A 2</t>
  </si>
  <si>
    <t>DIN + HP B 1</t>
  </si>
  <si>
    <t>DIN + HP B 2</t>
  </si>
  <si>
    <t>mean_NO3</t>
  </si>
  <si>
    <t>mean_NO2</t>
  </si>
  <si>
    <t>mean_NH3</t>
  </si>
  <si>
    <t>mean_PO4</t>
  </si>
  <si>
    <t>mean_NO23</t>
  </si>
  <si>
    <t>mean_DIN</t>
  </si>
  <si>
    <t>mean_DIN:DIP</t>
  </si>
  <si>
    <t>Control</t>
  </si>
  <si>
    <t>initial_NO3</t>
  </si>
  <si>
    <t>initial_NO2</t>
  </si>
  <si>
    <t>initial_NH3</t>
  </si>
  <si>
    <t>initial_PO4</t>
  </si>
  <si>
    <t>NO3_uptake</t>
  </si>
  <si>
    <t>NO2_uptake</t>
  </si>
  <si>
    <t>NH4_uptake</t>
  </si>
  <si>
    <t>PO4_uptake</t>
  </si>
  <si>
    <t>mean_NO3_uptake</t>
  </si>
  <si>
    <t>mean_NO2_uptake</t>
  </si>
  <si>
    <t>mean_NH4_uptake</t>
  </si>
  <si>
    <t>mean_PO4_uptake</t>
  </si>
  <si>
    <t>mean_NO2+3</t>
  </si>
  <si>
    <t>-</t>
  </si>
  <si>
    <t>May</t>
  </si>
  <si>
    <t>June</t>
  </si>
  <si>
    <t>July</t>
  </si>
  <si>
    <t>September</t>
  </si>
  <si>
    <t>chl</t>
  </si>
  <si>
    <t>NO3_uptake_chl</t>
  </si>
  <si>
    <t>NO2_uptake_chl</t>
  </si>
  <si>
    <t>NH4_uptake_chl</t>
  </si>
  <si>
    <t>PO4_uptake_chl</t>
  </si>
  <si>
    <t>intital_DIN:DIP</t>
  </si>
  <si>
    <t>B1_NO3</t>
  </si>
  <si>
    <t>B1_NO2</t>
  </si>
  <si>
    <t>B1_NH3</t>
  </si>
  <si>
    <t>B1_PO4</t>
  </si>
  <si>
    <t>B2_NO3</t>
  </si>
  <si>
    <t>B2_NO2</t>
  </si>
  <si>
    <t>B2_NH3</t>
  </si>
  <si>
    <t>B2_PO4</t>
  </si>
  <si>
    <t>B3_NO3</t>
  </si>
  <si>
    <t>B3_NO2</t>
  </si>
  <si>
    <t>B3_NH3</t>
  </si>
  <si>
    <t>B3_PO4</t>
  </si>
  <si>
    <t>B4_NO3</t>
  </si>
  <si>
    <t>B4_NO2</t>
  </si>
  <si>
    <t>B4_NH3</t>
  </si>
  <si>
    <t>B4_PO4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</si>
</sst>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4" fontId="0" fillId="0" borderId="0" xfId="0" applyNumberFormat="1"/>
    <xf numFmtId="14" fontId="0" fillId="2" borderId="0" xfId="0" applyNumberFormat="1" applyFill="1"/>
    <xf numFmtId="0" fontId="1" fillId="3" borderId="0" xfId="0" applyFont="1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7092-9A0A-4E11-97AE-D5907135BCFD}">
  <dimension ref="A1:M29"/>
  <sheetViews>
    <sheetView workbookViewId="0">
      <selection activeCell="C29" sqref="C29"/>
    </sheetView>
  </sheetViews>
  <sheetFormatPr defaultRowHeight="14.4" x14ac:dyDescent="0.3"/>
  <cols>
    <col min="1" max="1" width="9.77734375" bestFit="1" customWidth="1"/>
    <col min="3" max="8" width="12" bestFit="1" customWidth="1"/>
    <col min="9" max="9" width="12.6640625" bestFit="1" customWidth="1"/>
    <col min="10" max="12" width="16.33203125" bestFit="1" customWidth="1"/>
    <col min="13" max="13" width="16.109375" bestFit="1" customWidth="1"/>
  </cols>
  <sheetData>
    <row r="1" spans="1:13" x14ac:dyDescent="0.3">
      <c r="A1" s="10"/>
      <c r="B1" s="11"/>
      <c r="C1" s="10" t="s">
        <v>42</v>
      </c>
      <c r="D1" s="10" t="s">
        <v>43</v>
      </c>
      <c r="E1" s="10" t="s">
        <v>44</v>
      </c>
      <c r="F1" s="10" t="s">
        <v>45</v>
      </c>
      <c r="G1" s="10" t="s">
        <v>62</v>
      </c>
      <c r="H1" s="10" t="s">
        <v>47</v>
      </c>
      <c r="I1" s="10" t="s">
        <v>48</v>
      </c>
      <c r="J1" s="10" t="s">
        <v>58</v>
      </c>
      <c r="K1" s="10" t="s">
        <v>59</v>
      </c>
      <c r="L1" s="10" t="s">
        <v>60</v>
      </c>
      <c r="M1" s="10" t="s">
        <v>61</v>
      </c>
    </row>
    <row r="2" spans="1:13" x14ac:dyDescent="0.3">
      <c r="A2" t="s">
        <v>64</v>
      </c>
      <c r="B2" s="8" t="s">
        <v>0</v>
      </c>
      <c r="C2">
        <v>0.62455389007851536</v>
      </c>
      <c r="D2">
        <v>0.60135617416131337</v>
      </c>
      <c r="E2">
        <v>0.17844396859386152</v>
      </c>
      <c r="F2">
        <v>0.19373587342589604</v>
      </c>
      <c r="G2">
        <v>1.2259100642398286</v>
      </c>
      <c r="H2">
        <v>1.4043540328336901</v>
      </c>
      <c r="I2">
        <v>7.2488073994765641</v>
      </c>
    </row>
    <row r="3" spans="1:13" x14ac:dyDescent="0.3">
      <c r="A3" t="s">
        <v>64</v>
      </c>
      <c r="B3" s="8" t="s">
        <v>49</v>
      </c>
      <c r="C3">
        <v>0.17844396859386152</v>
      </c>
      <c r="D3">
        <v>0.59957173447537471</v>
      </c>
      <c r="E3">
        <v>1.409707351891506</v>
      </c>
      <c r="F3">
        <v>9.6867936712948022E-2</v>
      </c>
      <c r="G3">
        <v>0.77801570306923618</v>
      </c>
      <c r="H3">
        <v>2.1877230549607423</v>
      </c>
      <c r="I3">
        <v>23.243158160837496</v>
      </c>
      <c r="J3">
        <v>9.2939566975969549E-3</v>
      </c>
      <c r="K3">
        <v>3.7175826790388888E-5</v>
      </c>
      <c r="L3">
        <v>-2.5651320485367592E-2</v>
      </c>
      <c r="M3">
        <v>2.0180820148530836E-3</v>
      </c>
    </row>
    <row r="4" spans="1:13" s="12" customFormat="1" x14ac:dyDescent="0.3">
      <c r="A4" s="12" t="s">
        <v>64</v>
      </c>
      <c r="B4" s="13" t="s">
        <v>1</v>
      </c>
      <c r="C4" s="12">
        <v>1.1241970021413277</v>
      </c>
      <c r="D4" s="12">
        <v>0.67630264097073522</v>
      </c>
      <c r="E4" s="12">
        <v>15.417558886509635</v>
      </c>
      <c r="F4" s="12">
        <v>0.12108492089118503</v>
      </c>
      <c r="G4" s="12">
        <v>1.800499643112063</v>
      </c>
      <c r="H4" s="12">
        <v>17.2180585296217</v>
      </c>
      <c r="I4" s="12">
        <v>140.18198756840351</v>
      </c>
      <c r="J4" s="12">
        <v>0.19792410183202472</v>
      </c>
      <c r="K4" s="12">
        <v>-1.5613847251962881E-3</v>
      </c>
      <c r="L4" s="12">
        <v>-0.10914822745657864</v>
      </c>
      <c r="M4" s="12">
        <v>1.5135615111398128E-3</v>
      </c>
    </row>
    <row r="5" spans="1:13" x14ac:dyDescent="0.3">
      <c r="A5" t="s">
        <v>64</v>
      </c>
      <c r="B5" s="8" t="s">
        <v>2</v>
      </c>
      <c r="C5">
        <v>0.16059957173447539</v>
      </c>
      <c r="D5">
        <v>0.79586009992862239</v>
      </c>
      <c r="E5">
        <v>14.471805852962172</v>
      </c>
      <c r="F5">
        <v>2.6719405876654827</v>
      </c>
      <c r="G5">
        <v>0.95645967166309787</v>
      </c>
      <c r="H5">
        <v>15.428265524625269</v>
      </c>
      <c r="I5">
        <v>5.6930966773269933</v>
      </c>
      <c r="J5">
        <v>9.6657149655008327E-3</v>
      </c>
      <c r="K5">
        <v>-4.0521651201522717E-3</v>
      </c>
      <c r="L5">
        <v>-0.29777837259100642</v>
      </c>
      <c r="M5">
        <v>5.2537401786675278E-2</v>
      </c>
    </row>
    <row r="6" spans="1:13" x14ac:dyDescent="0.3">
      <c r="A6" t="s">
        <v>64</v>
      </c>
      <c r="B6" s="8" t="s">
        <v>3</v>
      </c>
      <c r="C6">
        <v>0.28551034975017842</v>
      </c>
      <c r="D6">
        <v>0.76195574589578874</v>
      </c>
      <c r="E6">
        <v>8.6902212705210573</v>
      </c>
      <c r="F6">
        <v>15.426218921536972</v>
      </c>
      <c r="G6">
        <v>1.0474660956459672</v>
      </c>
      <c r="H6">
        <v>9.7376873661670231</v>
      </c>
      <c r="I6">
        <v>0.60466472844592545</v>
      </c>
      <c r="J6">
        <v>7.0634070901736861E-3</v>
      </c>
      <c r="K6">
        <v>-3.3458244111349029E-3</v>
      </c>
      <c r="L6">
        <v>-0.1773286937901499</v>
      </c>
      <c r="M6">
        <v>9.9323269831019273E-2</v>
      </c>
    </row>
    <row r="7" spans="1:13" s="12" customFormat="1" x14ac:dyDescent="0.3">
      <c r="A7" s="12" t="s">
        <v>64</v>
      </c>
      <c r="B7" s="13" t="s">
        <v>4</v>
      </c>
      <c r="C7" s="12">
        <v>0</v>
      </c>
      <c r="D7" s="12">
        <v>0.62455389007851536</v>
      </c>
      <c r="E7" s="12">
        <v>7.5660242683797287</v>
      </c>
      <c r="F7" s="12">
        <v>1.2108492089118503</v>
      </c>
      <c r="G7" s="12">
        <v>0.62455389007851536</v>
      </c>
      <c r="H7" s="12">
        <v>8.1905781584582442</v>
      </c>
      <c r="I7" s="12">
        <v>7.7045092035545277</v>
      </c>
      <c r="J7" s="12">
        <v>0.22134487270996905</v>
      </c>
      <c r="K7" s="12">
        <v>-4.8328574827504139E-4</v>
      </c>
      <c r="L7" s="12">
        <v>5.4425410421127744E-2</v>
      </c>
      <c r="M7" s="12">
        <v>8.2976805510709295E-2</v>
      </c>
    </row>
    <row r="8" spans="1:13" s="12" customFormat="1" x14ac:dyDescent="0.3">
      <c r="A8" s="12" t="s">
        <v>64</v>
      </c>
      <c r="B8" s="13" t="s">
        <v>5</v>
      </c>
      <c r="C8" s="12">
        <v>0.12491077801570308</v>
      </c>
      <c r="D8" s="12">
        <v>0.63704496788008569</v>
      </c>
      <c r="E8" s="12">
        <v>1.3026409707351891</v>
      </c>
      <c r="F8" s="12">
        <v>12.261866322247336</v>
      </c>
      <c r="G8" s="12">
        <v>0.76195574589578885</v>
      </c>
      <c r="H8" s="12">
        <v>2.064596716630978</v>
      </c>
      <c r="I8" s="12">
        <v>0.17591930000827566</v>
      </c>
      <c r="J8" s="12">
        <v>0.21874256483464191</v>
      </c>
      <c r="K8" s="12">
        <v>-7.4351653580775716E-4</v>
      </c>
      <c r="L8" s="12">
        <v>0.18491256245538901</v>
      </c>
      <c r="M8" s="12">
        <v>0.16524728231621999</v>
      </c>
    </row>
    <row r="9" spans="1:13" s="3" customFormat="1" x14ac:dyDescent="0.3">
      <c r="A9" s="3" t="s">
        <v>65</v>
      </c>
      <c r="B9" s="9" t="s">
        <v>0</v>
      </c>
      <c r="C9" s="3">
        <v>0</v>
      </c>
      <c r="D9" s="3">
        <v>0.66559600285510356</v>
      </c>
      <c r="E9" s="3">
        <v>2.7837259100642395</v>
      </c>
      <c r="F9" s="3">
        <v>0</v>
      </c>
      <c r="G9" s="3">
        <v>0.66559600285510356</v>
      </c>
      <c r="H9" s="3">
        <v>3.4493219129193431</v>
      </c>
      <c r="I9" s="3" t="e">
        <v>#DIV/0!</v>
      </c>
    </row>
    <row r="10" spans="1:13" s="3" customFormat="1" x14ac:dyDescent="0.3">
      <c r="A10" s="3" t="s">
        <v>65</v>
      </c>
      <c r="B10" s="9" t="s">
        <v>49</v>
      </c>
      <c r="C10" s="3">
        <v>0.30335474660956463</v>
      </c>
      <c r="D10" s="3">
        <v>0.63347608850820847</v>
      </c>
      <c r="E10" s="3">
        <v>1.1420413990007139</v>
      </c>
      <c r="F10" s="3">
        <v>0</v>
      </c>
      <c r="G10" s="3">
        <v>0.9368308351177731</v>
      </c>
      <c r="H10" s="3">
        <v>2.0788722341184869</v>
      </c>
      <c r="I10" s="3" t="e">
        <v>#DIV/0!</v>
      </c>
      <c r="J10" s="3">
        <v>-6.3198905543659298E-3</v>
      </c>
      <c r="K10" s="3">
        <v>6.6916488222698177E-4</v>
      </c>
      <c r="L10" s="3">
        <v>3.4201760647156784E-2</v>
      </c>
      <c r="M10" s="3">
        <v>0</v>
      </c>
    </row>
    <row r="11" spans="1:13" s="14" customFormat="1" x14ac:dyDescent="0.3">
      <c r="A11" s="14" t="s">
        <v>65</v>
      </c>
      <c r="B11" s="15" t="s">
        <v>1</v>
      </c>
      <c r="C11" s="14">
        <v>7.4411134903640264</v>
      </c>
      <c r="D11" s="14">
        <v>0.71199143468950754</v>
      </c>
      <c r="E11" s="14">
        <v>2.1948608137044969</v>
      </c>
      <c r="F11" s="14">
        <v>0</v>
      </c>
      <c r="G11" s="14">
        <v>8.1531049250535332</v>
      </c>
      <c r="H11" s="14">
        <v>10.347965738758031</v>
      </c>
      <c r="I11" s="14" t="e">
        <v>#DIV/0!</v>
      </c>
      <c r="J11" s="14">
        <v>5.331013561741612E-2</v>
      </c>
      <c r="K11" s="14">
        <v>-9.6657149655008301E-4</v>
      </c>
      <c r="L11" s="14">
        <v>0.22060135617416132</v>
      </c>
      <c r="M11" s="14">
        <v>0</v>
      </c>
    </row>
    <row r="12" spans="1:13" s="3" customFormat="1" x14ac:dyDescent="0.3">
      <c r="A12" s="3" t="s">
        <v>65</v>
      </c>
      <c r="B12" s="9" t="s">
        <v>2</v>
      </c>
      <c r="C12" s="3">
        <v>0.39257673090649536</v>
      </c>
      <c r="D12" s="3">
        <v>0.63704496788008569</v>
      </c>
      <c r="E12" s="3">
        <v>1.7130620985010707</v>
      </c>
      <c r="F12" s="3">
        <v>2.437843073942525</v>
      </c>
      <c r="G12" s="3">
        <v>1.0296216987865809</v>
      </c>
      <c r="H12" s="3">
        <v>2.7426837972876519</v>
      </c>
      <c r="I12" s="3">
        <v>1.1495016913498617</v>
      </c>
      <c r="J12" s="3">
        <v>-8.1786818938853201E-3</v>
      </c>
      <c r="K12" s="3">
        <v>5.9481322864620627E-4</v>
      </c>
      <c r="L12" s="3">
        <v>2.2305496074232684E-2</v>
      </c>
      <c r="M12" s="3">
        <v>5.3378269292864058E-2</v>
      </c>
    </row>
    <row r="13" spans="1:13" s="3" customFormat="1" x14ac:dyDescent="0.3">
      <c r="A13" s="3" t="s">
        <v>65</v>
      </c>
      <c r="B13" s="9" t="s">
        <v>3</v>
      </c>
      <c r="C13" s="3">
        <v>0.94575303354746609</v>
      </c>
      <c r="D13" s="3">
        <v>0.63347608850820847</v>
      </c>
      <c r="E13" s="3">
        <v>0</v>
      </c>
      <c r="F13" s="3">
        <v>16.015498869874072</v>
      </c>
      <c r="G13" s="3">
        <v>1.5792291220556745</v>
      </c>
      <c r="H13" s="3">
        <v>1.5792291220556745</v>
      </c>
      <c r="I13" s="3">
        <v>9.7636503625186957E-2</v>
      </c>
      <c r="J13" s="3">
        <v>-1.9703188198905545E-2</v>
      </c>
      <c r="K13" s="3">
        <v>6.6916488222698231E-4</v>
      </c>
      <c r="L13" s="3">
        <v>5.7994289793004992E-2</v>
      </c>
      <c r="M13" s="3">
        <v>8.301044021095684E-2</v>
      </c>
    </row>
    <row r="14" spans="1:13" s="14" customFormat="1" x14ac:dyDescent="0.3">
      <c r="A14" s="14" t="s">
        <v>65</v>
      </c>
      <c r="B14" s="15" t="s">
        <v>4</v>
      </c>
      <c r="C14" s="14">
        <v>1.7844396859386154E-2</v>
      </c>
      <c r="D14" s="14">
        <v>0.64596716630977868</v>
      </c>
      <c r="E14" s="14">
        <v>0</v>
      </c>
      <c r="F14" s="14">
        <v>1.8566354536648371</v>
      </c>
      <c r="G14" s="14">
        <v>0.6638115631691649</v>
      </c>
      <c r="H14" s="14">
        <v>0.6638115631691649</v>
      </c>
      <c r="I14" s="14">
        <v>0.36058412552717789</v>
      </c>
      <c r="J14" s="14">
        <v>0.20796157506542948</v>
      </c>
      <c r="K14" s="14">
        <v>4.0893409469426774E-4</v>
      </c>
      <c r="L14" s="14">
        <v>0.26632762312633834</v>
      </c>
      <c r="M14" s="14">
        <v>6.5486761381982561E-2</v>
      </c>
    </row>
    <row r="15" spans="1:13" s="14" customFormat="1" x14ac:dyDescent="0.3">
      <c r="A15" s="14" t="s">
        <v>65</v>
      </c>
      <c r="B15" s="15" t="s">
        <v>5</v>
      </c>
      <c r="C15" s="14">
        <v>0.7137758743754461</v>
      </c>
      <c r="D15" s="14">
        <v>0.66202712348322623</v>
      </c>
      <c r="E15" s="14">
        <v>0</v>
      </c>
      <c r="F15" s="14">
        <v>14.505973522763966</v>
      </c>
      <c r="G15" s="14">
        <v>1.3758029978586723</v>
      </c>
      <c r="H15" s="14">
        <v>1.3758029978586723</v>
      </c>
      <c r="I15" s="14">
        <v>9.7452976693740548E-2</v>
      </c>
      <c r="J15" s="14">
        <v>0.19346300261717822</v>
      </c>
      <c r="K15" s="14">
        <v>7.4351653580777152E-5</v>
      </c>
      <c r="L15" s="14">
        <v>0.26632762312633834</v>
      </c>
      <c r="M15" s="14">
        <v>0.11445888494241736</v>
      </c>
    </row>
    <row r="16" spans="1:13" x14ac:dyDescent="0.3">
      <c r="A16" t="s">
        <v>66</v>
      </c>
      <c r="B16" s="8" t="s">
        <v>0</v>
      </c>
      <c r="C16">
        <v>0</v>
      </c>
      <c r="D16" t="s">
        <v>63</v>
      </c>
      <c r="E16" t="s">
        <v>63</v>
      </c>
      <c r="F16">
        <v>0</v>
      </c>
      <c r="G16">
        <f>C16</f>
        <v>0</v>
      </c>
      <c r="H16">
        <f>C16</f>
        <v>0</v>
      </c>
      <c r="I16" t="e">
        <v>#DIV/0!</v>
      </c>
    </row>
    <row r="17" spans="1:13" x14ac:dyDescent="0.3">
      <c r="A17" t="s">
        <v>66</v>
      </c>
      <c r="B17" s="8" t="s">
        <v>49</v>
      </c>
      <c r="C17">
        <v>0</v>
      </c>
      <c r="D17" t="s">
        <v>63</v>
      </c>
      <c r="E17" t="s">
        <v>63</v>
      </c>
      <c r="F17">
        <v>0.54084597998062645</v>
      </c>
      <c r="G17">
        <f t="shared" ref="G17:G22" si="0">C17</f>
        <v>0</v>
      </c>
      <c r="H17">
        <f t="shared" ref="H17:H22" si="1">C17</f>
        <v>0</v>
      </c>
      <c r="I17" t="e">
        <v>#DIV/0!</v>
      </c>
      <c r="J17">
        <v>0</v>
      </c>
      <c r="K17" t="s">
        <v>63</v>
      </c>
      <c r="L17" t="s">
        <v>63</v>
      </c>
      <c r="M17">
        <v>-1.1267624582929717E-2</v>
      </c>
    </row>
    <row r="18" spans="1:13" s="12" customFormat="1" x14ac:dyDescent="0.3">
      <c r="A18" s="12" t="s">
        <v>66</v>
      </c>
      <c r="B18" s="13" t="s">
        <v>1</v>
      </c>
      <c r="C18" s="12">
        <v>2.5695931477516059</v>
      </c>
      <c r="D18" s="12" t="s">
        <v>63</v>
      </c>
      <c r="E18" s="12" t="s">
        <v>63</v>
      </c>
      <c r="F18" s="12">
        <v>0</v>
      </c>
      <c r="G18" s="12">
        <f t="shared" si="0"/>
        <v>2.5695931477516059</v>
      </c>
      <c r="H18" s="12">
        <f t="shared" si="1"/>
        <v>2.5695931477516059</v>
      </c>
      <c r="I18" s="12" t="e">
        <v>#DIV/0!</v>
      </c>
      <c r="J18" s="12">
        <v>0.15480014275517487</v>
      </c>
      <c r="K18" s="12" t="s">
        <v>63</v>
      </c>
      <c r="L18" s="12" t="s">
        <v>63</v>
      </c>
      <c r="M18" s="12">
        <v>0</v>
      </c>
    </row>
    <row r="19" spans="1:13" x14ac:dyDescent="0.3">
      <c r="A19" t="s">
        <v>66</v>
      </c>
      <c r="B19" s="8" t="s">
        <v>2</v>
      </c>
      <c r="C19">
        <v>0</v>
      </c>
      <c r="D19" t="s">
        <v>63</v>
      </c>
      <c r="E19" t="s">
        <v>63</v>
      </c>
      <c r="F19">
        <v>4.0442363577655795</v>
      </c>
      <c r="G19">
        <f t="shared" si="0"/>
        <v>0</v>
      </c>
      <c r="H19">
        <f t="shared" si="1"/>
        <v>0</v>
      </c>
      <c r="I19">
        <v>8.5230453327545863E-2</v>
      </c>
      <c r="J19">
        <v>0</v>
      </c>
      <c r="K19" t="s">
        <v>63</v>
      </c>
      <c r="L19" t="s">
        <v>63</v>
      </c>
      <c r="M19">
        <v>1.991174254655043E-2</v>
      </c>
    </row>
    <row r="20" spans="1:13" x14ac:dyDescent="0.3">
      <c r="A20" t="s">
        <v>66</v>
      </c>
      <c r="B20" s="8" t="s">
        <v>3</v>
      </c>
      <c r="C20">
        <v>0</v>
      </c>
      <c r="D20" t="s">
        <v>63</v>
      </c>
      <c r="E20" t="s">
        <v>63</v>
      </c>
      <c r="F20">
        <v>18.130448821440108</v>
      </c>
      <c r="G20">
        <f t="shared" si="0"/>
        <v>0</v>
      </c>
      <c r="H20">
        <f t="shared" si="1"/>
        <v>0</v>
      </c>
      <c r="I20">
        <v>2.2506517887322053E-2</v>
      </c>
      <c r="J20">
        <v>0</v>
      </c>
      <c r="K20" t="s">
        <v>63</v>
      </c>
      <c r="L20" t="s">
        <v>63</v>
      </c>
      <c r="M20">
        <v>3.8948982886664464E-2</v>
      </c>
    </row>
    <row r="21" spans="1:13" s="12" customFormat="1" x14ac:dyDescent="0.3">
      <c r="A21" s="12" t="s">
        <v>66</v>
      </c>
      <c r="B21" s="13" t="s">
        <v>4</v>
      </c>
      <c r="C21" s="12">
        <v>0</v>
      </c>
      <c r="D21" s="12" t="s">
        <v>63</v>
      </c>
      <c r="E21" s="12" t="s">
        <v>63</v>
      </c>
      <c r="F21" s="12">
        <v>2.1230222796254443</v>
      </c>
      <c r="G21" s="12">
        <f t="shared" si="0"/>
        <v>0</v>
      </c>
      <c r="H21" s="12">
        <f t="shared" si="1"/>
        <v>0</v>
      </c>
      <c r="I21" s="12">
        <v>0.26083232652953758</v>
      </c>
      <c r="J21" s="12">
        <v>0.20833333333333334</v>
      </c>
      <c r="K21" s="12" t="s">
        <v>63</v>
      </c>
      <c r="L21" s="12" t="s">
        <v>63</v>
      </c>
      <c r="M21" s="12">
        <v>5.9937035841136584E-2</v>
      </c>
    </row>
    <row r="22" spans="1:13" s="12" customFormat="1" x14ac:dyDescent="0.3">
      <c r="A22" s="12" t="s">
        <v>66</v>
      </c>
      <c r="B22" s="13" t="s">
        <v>5</v>
      </c>
      <c r="C22" s="12">
        <v>0</v>
      </c>
      <c r="D22" s="12" t="s">
        <v>63</v>
      </c>
      <c r="E22" s="12" t="s">
        <v>63</v>
      </c>
      <c r="F22" s="12">
        <v>14.909589925734583</v>
      </c>
      <c r="G22" s="12">
        <f t="shared" si="0"/>
        <v>0</v>
      </c>
      <c r="H22" s="12">
        <f t="shared" si="1"/>
        <v>0</v>
      </c>
      <c r="I22" s="12">
        <v>7.3580822576209723E-2</v>
      </c>
      <c r="J22" s="12">
        <v>0.20833333333333334</v>
      </c>
      <c r="K22" s="12" t="s">
        <v>63</v>
      </c>
      <c r="L22" s="12" t="s">
        <v>63</v>
      </c>
      <c r="M22" s="12">
        <v>0.10605020988052949</v>
      </c>
    </row>
    <row r="23" spans="1:13" s="3" customFormat="1" x14ac:dyDescent="0.3">
      <c r="A23" s="3" t="s">
        <v>67</v>
      </c>
      <c r="B23" s="9" t="s">
        <v>0</v>
      </c>
      <c r="C23" s="3">
        <v>1.1955745895788723</v>
      </c>
      <c r="D23" s="3">
        <v>0.34439685938615272</v>
      </c>
      <c r="E23" s="3">
        <v>3.3012134189864382</v>
      </c>
      <c r="F23" s="3">
        <v>0</v>
      </c>
      <c r="G23" s="3">
        <v>1.5399714489650251</v>
      </c>
      <c r="H23" s="3">
        <v>4.8411848679514637</v>
      </c>
      <c r="I23" s="3" t="e">
        <v>#DIV/0!</v>
      </c>
    </row>
    <row r="24" spans="1:13" s="3" customFormat="1" x14ac:dyDescent="0.3">
      <c r="A24" s="3" t="s">
        <v>67</v>
      </c>
      <c r="B24" s="9" t="s">
        <v>49</v>
      </c>
      <c r="C24" s="3">
        <v>1.85581727337616</v>
      </c>
      <c r="D24" s="3">
        <v>0.29264810849393291</v>
      </c>
      <c r="E24" s="3">
        <v>7.4946466809421839</v>
      </c>
      <c r="F24" s="3">
        <v>0</v>
      </c>
      <c r="G24" s="3">
        <v>2.1484653818700932</v>
      </c>
      <c r="H24" s="3">
        <v>9.6431120628122766</v>
      </c>
      <c r="I24" s="3" t="e">
        <v>#DIV/0!</v>
      </c>
      <c r="J24" s="3">
        <v>-1.3755055912443493E-2</v>
      </c>
      <c r="K24" s="3">
        <v>1.0780989769212459E-3</v>
      </c>
      <c r="L24" s="3">
        <v>-8.7363192957411379E-2</v>
      </c>
      <c r="M24" s="3">
        <v>0</v>
      </c>
    </row>
    <row r="25" spans="1:13" s="14" customFormat="1" x14ac:dyDescent="0.3">
      <c r="A25" s="14" t="s">
        <v>67</v>
      </c>
      <c r="B25" s="15" t="s">
        <v>1</v>
      </c>
      <c r="C25" s="14">
        <v>1.6416845110635263</v>
      </c>
      <c r="D25" s="14">
        <v>0.33190578158458245</v>
      </c>
      <c r="E25" s="14">
        <v>1.3918629550321198</v>
      </c>
      <c r="F25" s="14">
        <v>0</v>
      </c>
      <c r="G25" s="14">
        <v>1.9735902926481086</v>
      </c>
      <c r="H25" s="14">
        <v>3.3654532476802284</v>
      </c>
      <c r="I25" s="14" t="e">
        <v>#DIV/0!</v>
      </c>
      <c r="J25" s="14">
        <v>0.19903937663573637</v>
      </c>
      <c r="K25" s="14">
        <v>2.602307875327137E-4</v>
      </c>
      <c r="L25" s="14">
        <v>0.24811146799904832</v>
      </c>
      <c r="M25" s="14">
        <v>0</v>
      </c>
    </row>
    <row r="26" spans="1:13" s="3" customFormat="1" x14ac:dyDescent="0.3">
      <c r="A26" s="3" t="s">
        <v>67</v>
      </c>
      <c r="B26" s="9" t="s">
        <v>2</v>
      </c>
      <c r="C26" s="3">
        <v>1.6059957173447539</v>
      </c>
      <c r="D26" s="3">
        <v>0.2908636688079943</v>
      </c>
      <c r="E26" s="3">
        <v>0.42826552462526768</v>
      </c>
      <c r="F26" s="3">
        <v>1.2835001614465613</v>
      </c>
      <c r="G26" s="3">
        <v>1.8968593861527481</v>
      </c>
      <c r="H26" s="3">
        <v>2.3251249107780154</v>
      </c>
      <c r="I26" s="3">
        <v>1.8511045462225522</v>
      </c>
      <c r="J26" s="3">
        <v>-8.5504401617891995E-3</v>
      </c>
      <c r="K26" s="3">
        <v>1.1152748037116336E-3</v>
      </c>
      <c r="L26" s="3">
        <v>5.9853081132524383E-2</v>
      </c>
      <c r="M26" s="3">
        <v>7.7427079969863311E-2</v>
      </c>
    </row>
    <row r="27" spans="1:13" s="3" customFormat="1" x14ac:dyDescent="0.3">
      <c r="A27" s="3" t="s">
        <v>67</v>
      </c>
      <c r="B27" s="9" t="s">
        <v>3</v>
      </c>
      <c r="C27" s="3">
        <v>1.9628836545324768</v>
      </c>
      <c r="D27" s="3">
        <v>0.35688793718772305</v>
      </c>
      <c r="E27" s="3">
        <v>2.1948608137044969</v>
      </c>
      <c r="F27" s="3">
        <v>12.245721666128514</v>
      </c>
      <c r="G27" s="3">
        <v>2.3197715917201998</v>
      </c>
      <c r="H27" s="3">
        <v>4.5146324054246971</v>
      </c>
      <c r="I27" s="3">
        <v>0.36323835393655601</v>
      </c>
      <c r="J27" s="3">
        <v>-1.5985605519866761E-2</v>
      </c>
      <c r="K27" s="3">
        <v>-2.6023078753271511E-4</v>
      </c>
      <c r="L27" s="3">
        <v>2.3049012610040442E-2</v>
      </c>
      <c r="M27" s="3">
        <v>0.16154746528898933</v>
      </c>
    </row>
    <row r="28" spans="1:13" s="14" customFormat="1" x14ac:dyDescent="0.3">
      <c r="A28" s="14" t="s">
        <v>67</v>
      </c>
      <c r="B28" s="15" t="s">
        <v>4</v>
      </c>
      <c r="C28" s="14">
        <v>1.7309064953604567</v>
      </c>
      <c r="D28" s="14">
        <v>0.3640256959314776</v>
      </c>
      <c r="E28" s="14">
        <v>1.4632405424696646</v>
      </c>
      <c r="F28" s="14">
        <v>0</v>
      </c>
      <c r="G28" s="14">
        <v>2.0949321912919343</v>
      </c>
      <c r="H28" s="14">
        <v>3.5581727337615989</v>
      </c>
      <c r="I28" s="14" t="e">
        <v>#DIV/0!</v>
      </c>
      <c r="J28" s="14">
        <v>0.19718058529621699</v>
      </c>
      <c r="K28" s="14">
        <v>-4.0893409469426682E-4</v>
      </c>
      <c r="L28" s="14">
        <v>0.24662443492743283</v>
      </c>
      <c r="M28" s="14">
        <v>0.10416666666666667</v>
      </c>
    </row>
    <row r="29" spans="1:13" s="14" customFormat="1" x14ac:dyDescent="0.3">
      <c r="A29" s="14" t="s">
        <v>67</v>
      </c>
      <c r="B29" s="15" t="s">
        <v>5</v>
      </c>
      <c r="C29" s="14">
        <v>1.85581727337616</v>
      </c>
      <c r="D29" s="14">
        <v>0.39257673090649536</v>
      </c>
      <c r="E29" s="14">
        <v>7.2448251249107791</v>
      </c>
      <c r="F29" s="14">
        <v>14.086212463674524</v>
      </c>
      <c r="G29" s="14">
        <v>2.2483940042826553</v>
      </c>
      <c r="H29" s="14">
        <v>9.4932191291934345</v>
      </c>
      <c r="I29" s="14">
        <v>0.66135489529193792</v>
      </c>
      <c r="J29" s="14">
        <v>0.19457827742088984</v>
      </c>
      <c r="K29" s="14">
        <v>-1.0037473233404717E-3</v>
      </c>
      <c r="L29" s="14">
        <v>0.12617475612657625</v>
      </c>
      <c r="M29" s="14">
        <v>0.12320390700678074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7CF8-C1B6-4F9A-B6F0-9ECF419C19DF}">
  <dimension ref="A1:BN29"/>
  <sheetViews>
    <sheetView workbookViewId="0">
      <pane xSplit="1" topLeftCell="B1" activePane="topRight" state="frozen"/>
      <selection pane="topRight" sqref="A1:A1048576"/>
    </sheetView>
  </sheetViews>
  <sheetFormatPr defaultRowHeight="14.4" x14ac:dyDescent="0.3"/>
  <cols>
    <col min="56" max="56" width="12.6640625" bestFit="1" customWidth="1"/>
    <col min="59" max="59" width="11" bestFit="1" customWidth="1"/>
  </cols>
  <sheetData>
    <row r="1" spans="1:66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H1" t="s">
        <v>12</v>
      </c>
      <c r="J1" t="s">
        <v>1</v>
      </c>
      <c r="L1" t="s">
        <v>8</v>
      </c>
      <c r="M1" t="s">
        <v>9</v>
      </c>
      <c r="N1" t="s">
        <v>10</v>
      </c>
      <c r="O1" t="s">
        <v>11</v>
      </c>
      <c r="Q1" t="s">
        <v>12</v>
      </c>
      <c r="S1" t="s">
        <v>1</v>
      </c>
      <c r="U1" t="s">
        <v>13</v>
      </c>
      <c r="W1" t="s">
        <v>42</v>
      </c>
      <c r="X1" t="s">
        <v>43</v>
      </c>
      <c r="Y1" t="s">
        <v>44</v>
      </c>
      <c r="Z1" t="s">
        <v>45</v>
      </c>
      <c r="AB1" t="s">
        <v>46</v>
      </c>
      <c r="AD1" t="s">
        <v>47</v>
      </c>
      <c r="AF1" t="s">
        <v>48</v>
      </c>
      <c r="AI1" t="s">
        <v>50</v>
      </c>
      <c r="AJ1" t="s">
        <v>51</v>
      </c>
      <c r="AK1" t="s">
        <v>52</v>
      </c>
      <c r="AL1" t="s">
        <v>53</v>
      </c>
      <c r="AN1" t="s">
        <v>73</v>
      </c>
      <c r="AP1" t="s">
        <v>54</v>
      </c>
      <c r="AQ1" t="s">
        <v>55</v>
      </c>
      <c r="AR1" t="s">
        <v>56</v>
      </c>
      <c r="AS1" t="s">
        <v>57</v>
      </c>
      <c r="AU1" t="s">
        <v>68</v>
      </c>
      <c r="AW1" t="s">
        <v>69</v>
      </c>
      <c r="AX1" t="s">
        <v>70</v>
      </c>
      <c r="AY1" t="s">
        <v>71</v>
      </c>
      <c r="AZ1" t="s">
        <v>72</v>
      </c>
      <c r="BC1" t="s">
        <v>58</v>
      </c>
      <c r="BD1" t="s">
        <v>59</v>
      </c>
      <c r="BE1" t="s">
        <v>60</v>
      </c>
      <c r="BF1" t="s">
        <v>61</v>
      </c>
    </row>
    <row r="2" spans="1:66" s="3" customFormat="1" x14ac:dyDescent="0.3">
      <c r="A2" s="2" t="s">
        <v>14</v>
      </c>
      <c r="C2" s="2">
        <v>0</v>
      </c>
      <c r="D2" s="2">
        <v>9.1999999999999998E-3</v>
      </c>
      <c r="E2" s="3">
        <v>0</v>
      </c>
      <c r="F2" s="2">
        <v>6.0000000000000001E-3</v>
      </c>
      <c r="G2" s="2"/>
      <c r="H2" s="3">
        <f>C2+D2</f>
        <v>9.1999999999999998E-3</v>
      </c>
      <c r="J2" s="3">
        <f>E2+H2</f>
        <v>9.1999999999999998E-3</v>
      </c>
      <c r="L2" s="3">
        <f>(C2/14.01)*1000</f>
        <v>0</v>
      </c>
      <c r="M2" s="3">
        <f>(D2/14.01)*1000</f>
        <v>0.65667380442541035</v>
      </c>
      <c r="N2" s="3">
        <f>(E2/14.01)*1000</f>
        <v>0</v>
      </c>
      <c r="O2" s="3">
        <f>(F2/30.97)*1000</f>
        <v>0.19373587342589604</v>
      </c>
      <c r="Q2" s="3">
        <f>L2+M2</f>
        <v>0.65667380442541035</v>
      </c>
      <c r="S2" s="3">
        <f>L2+M2+N2</f>
        <v>0.65667380442541035</v>
      </c>
      <c r="U2" s="3">
        <f>S2/O2</f>
        <v>3.3895312871758261</v>
      </c>
      <c r="W2" s="3">
        <f>AVERAGE(L2:L5)</f>
        <v>0.62455389007851536</v>
      </c>
      <c r="X2" s="3">
        <f t="shared" ref="X2:AD2" si="0">AVERAGE(M2:M5)</f>
        <v>0.60135617416131337</v>
      </c>
      <c r="Y2" s="3">
        <f t="shared" si="0"/>
        <v>0.17844396859386152</v>
      </c>
      <c r="Z2" s="3">
        <f t="shared" si="0"/>
        <v>0.19373587342589604</v>
      </c>
      <c r="AB2" s="3">
        <f t="shared" si="0"/>
        <v>1.2259100642398286</v>
      </c>
      <c r="AD2" s="3">
        <f t="shared" si="0"/>
        <v>1.4043540328336901</v>
      </c>
      <c r="AF2" s="3">
        <f>AVERAGE(U2:U5)</f>
        <v>7.2488073994765641</v>
      </c>
      <c r="AI2" s="3">
        <f>W2</f>
        <v>0.62455389007851536</v>
      </c>
      <c r="AJ2" s="3">
        <f t="shared" ref="AJ2:AL2" si="1">X2</f>
        <v>0.60135617416131337</v>
      </c>
      <c r="AK2" s="3">
        <f t="shared" si="1"/>
        <v>0.17844396859386152</v>
      </c>
      <c r="AL2" s="3">
        <f t="shared" si="1"/>
        <v>0.19373587342589604</v>
      </c>
      <c r="AN2" s="3">
        <f>(AI2+AJ2+AK2)/AL2</f>
        <v>7.2488073994765641</v>
      </c>
    </row>
    <row r="3" spans="1:66" s="3" customFormat="1" x14ac:dyDescent="0.3">
      <c r="A3" s="2" t="s">
        <v>15</v>
      </c>
      <c r="C3" s="2">
        <v>0</v>
      </c>
      <c r="D3" s="2">
        <v>7.9000000000000008E-3</v>
      </c>
      <c r="E3" s="3">
        <v>0</v>
      </c>
      <c r="F3" s="2">
        <v>6.0000000000000001E-3</v>
      </c>
      <c r="G3" s="2"/>
      <c r="H3" s="3">
        <f t="shared" ref="H3:H29" si="2">C3+D3</f>
        <v>7.9000000000000008E-3</v>
      </c>
      <c r="J3" s="3">
        <f t="shared" ref="J3:J29" si="3">E3+H3</f>
        <v>7.9000000000000008E-3</v>
      </c>
      <c r="L3" s="3">
        <f t="shared" ref="L3:N29" si="4">(C3/14.01)*1000</f>
        <v>0</v>
      </c>
      <c r="M3" s="3">
        <f t="shared" si="4"/>
        <v>0.5638829407566025</v>
      </c>
      <c r="N3" s="3">
        <f t="shared" si="4"/>
        <v>0</v>
      </c>
      <c r="O3" s="3">
        <f t="shared" ref="O3:O29" si="5">(F3/30.97)*1000</f>
        <v>0.19373587342589604</v>
      </c>
      <c r="Q3" s="3">
        <f t="shared" ref="Q3:Q29" si="6">L3+M3</f>
        <v>0.5638829407566025</v>
      </c>
      <c r="S3" s="3">
        <f t="shared" ref="S3:S29" si="7">L3+M3+N3</f>
        <v>0.5638829407566025</v>
      </c>
      <c r="U3" s="3">
        <f t="shared" ref="U3:U29" si="8">S3/O3</f>
        <v>2.9105757792053297</v>
      </c>
    </row>
    <row r="4" spans="1:66" s="3" customFormat="1" x14ac:dyDescent="0.3">
      <c r="A4" s="2" t="s">
        <v>16</v>
      </c>
      <c r="C4" s="2">
        <v>1.7999999999999999E-2</v>
      </c>
      <c r="D4" s="2">
        <v>8.8000000000000005E-3</v>
      </c>
      <c r="E4" s="3">
        <v>0</v>
      </c>
      <c r="F4" s="2">
        <v>6.0000000000000001E-3</v>
      </c>
      <c r="G4" s="2"/>
      <c r="H4" s="3">
        <f t="shared" si="2"/>
        <v>2.6799999999999997E-2</v>
      </c>
      <c r="J4" s="3">
        <f t="shared" si="3"/>
        <v>2.6799999999999997E-2</v>
      </c>
      <c r="L4" s="3">
        <f t="shared" si="4"/>
        <v>1.2847965738758029</v>
      </c>
      <c r="M4" s="3">
        <f t="shared" si="4"/>
        <v>0.62812276945039269</v>
      </c>
      <c r="N4" s="3">
        <f t="shared" si="4"/>
        <v>0</v>
      </c>
      <c r="O4" s="3">
        <f t="shared" si="5"/>
        <v>0.19373587342589604</v>
      </c>
      <c r="Q4" s="3">
        <f t="shared" si="6"/>
        <v>1.9129193433261955</v>
      </c>
      <c r="S4" s="3">
        <f t="shared" si="7"/>
        <v>1.9129193433261955</v>
      </c>
      <c r="U4" s="3">
        <f t="shared" si="8"/>
        <v>9.8738520104687115</v>
      </c>
    </row>
    <row r="5" spans="1:66" s="3" customFormat="1" x14ac:dyDescent="0.3">
      <c r="A5" s="2" t="s">
        <v>17</v>
      </c>
      <c r="C5" s="2">
        <v>1.7000000000000001E-2</v>
      </c>
      <c r="D5" s="2">
        <v>7.7999999999999996E-3</v>
      </c>
      <c r="E5" s="3">
        <v>0.01</v>
      </c>
      <c r="F5" s="2">
        <v>6.0000000000000001E-3</v>
      </c>
      <c r="G5" s="2"/>
      <c r="H5" s="3">
        <f t="shared" si="2"/>
        <v>2.4800000000000003E-2</v>
      </c>
      <c r="J5" s="3">
        <f t="shared" si="3"/>
        <v>3.4800000000000005E-2</v>
      </c>
      <c r="L5" s="3">
        <f t="shared" si="4"/>
        <v>1.2134189864382585</v>
      </c>
      <c r="M5" s="3">
        <f t="shared" si="4"/>
        <v>0.55674518201284795</v>
      </c>
      <c r="N5" s="3">
        <f t="shared" si="4"/>
        <v>0.7137758743754461</v>
      </c>
      <c r="O5" s="3">
        <f t="shared" si="5"/>
        <v>0.19373587342589604</v>
      </c>
      <c r="Q5" s="3">
        <f t="shared" si="6"/>
        <v>1.7701641684511065</v>
      </c>
      <c r="S5" s="3">
        <f t="shared" si="7"/>
        <v>2.4839400428265526</v>
      </c>
      <c r="U5" s="3">
        <f t="shared" si="8"/>
        <v>12.821270521056388</v>
      </c>
    </row>
    <row r="6" spans="1:66" x14ac:dyDescent="0.3">
      <c r="A6" s="1" t="s">
        <v>18</v>
      </c>
      <c r="C6" s="1">
        <v>5.0000000000000001E-3</v>
      </c>
      <c r="D6" s="1">
        <v>8.6999999999999994E-3</v>
      </c>
      <c r="E6">
        <v>0</v>
      </c>
      <c r="F6" s="1">
        <v>2E-3</v>
      </c>
      <c r="G6" s="1"/>
      <c r="H6">
        <f t="shared" si="2"/>
        <v>1.37E-2</v>
      </c>
      <c r="J6">
        <f t="shared" si="3"/>
        <v>1.37E-2</v>
      </c>
      <c r="L6">
        <f t="shared" si="4"/>
        <v>0.35688793718772305</v>
      </c>
      <c r="M6">
        <f t="shared" si="4"/>
        <v>0.62098501070663803</v>
      </c>
      <c r="N6">
        <f t="shared" si="4"/>
        <v>0</v>
      </c>
      <c r="O6">
        <f t="shared" si="5"/>
        <v>6.4578624475298677E-2</v>
      </c>
      <c r="Q6">
        <f t="shared" si="6"/>
        <v>0.97787294789436108</v>
      </c>
      <c r="S6">
        <f t="shared" si="7"/>
        <v>0.97787294789436108</v>
      </c>
      <c r="U6">
        <f t="shared" si="8"/>
        <v>15.142362598144182</v>
      </c>
      <c r="W6">
        <f>AVERAGE(L6:L9)</f>
        <v>0.17844396859386152</v>
      </c>
      <c r="X6">
        <f t="shared" ref="X6:AF6" si="9">AVERAGE(M6:M9)</f>
        <v>0.59957173447537471</v>
      </c>
      <c r="Y6">
        <f t="shared" si="9"/>
        <v>1.409707351891506</v>
      </c>
      <c r="Z6">
        <f t="shared" si="9"/>
        <v>9.6867936712948022E-2</v>
      </c>
      <c r="AB6">
        <f t="shared" si="9"/>
        <v>0.77801570306923618</v>
      </c>
      <c r="AD6">
        <f t="shared" si="9"/>
        <v>2.1877230549607423</v>
      </c>
      <c r="AF6">
        <f t="shared" si="9"/>
        <v>23.243158160837496</v>
      </c>
      <c r="AI6">
        <f>AI2</f>
        <v>0.62455389007851536</v>
      </c>
      <c r="AJ6">
        <f t="shared" ref="AJ6:AL6" si="10">AJ2</f>
        <v>0.60135617416131337</v>
      </c>
      <c r="AK6">
        <f t="shared" si="10"/>
        <v>0.17844396859386152</v>
      </c>
      <c r="AL6">
        <f t="shared" si="10"/>
        <v>0.19373587342589604</v>
      </c>
      <c r="AN6" s="3">
        <f>(AI6+AJ6+AK6)/AL6</f>
        <v>7.2488073994765641</v>
      </c>
      <c r="AP6">
        <f>($AI$6-L6)/48</f>
        <v>5.5763740185581735E-3</v>
      </c>
      <c r="AQ6">
        <f>($AJ$6-M6)/48</f>
        <v>-4.0893409469426367E-4</v>
      </c>
      <c r="AR6">
        <f>($AK$6-N6)/48</f>
        <v>3.7175826790387819E-3</v>
      </c>
      <c r="AS6">
        <f>($AL$6-O6)/48</f>
        <v>2.6907760198041121E-3</v>
      </c>
      <c r="AU6">
        <v>3.5208471417267924</v>
      </c>
      <c r="AW6">
        <f>AP6/$AU$6</f>
        <v>1.5838159948697041E-3</v>
      </c>
      <c r="AX6">
        <f t="shared" ref="AX6:AZ9" si="11">AQ6/$AU$6</f>
        <v>-1.1614650629044428E-4</v>
      </c>
      <c r="AY6">
        <f t="shared" si="11"/>
        <v>1.0558773299131359E-3</v>
      </c>
      <c r="AZ6">
        <f t="shared" si="11"/>
        <v>7.6424107934558796E-4</v>
      </c>
      <c r="BC6">
        <f>AVERAGE(AW6:AW9)</f>
        <v>2.6396933247828398E-3</v>
      </c>
      <c r="BD6">
        <f>AVERAGE(AX6:AX9)</f>
        <v>1.0558773299131661E-5</v>
      </c>
      <c r="BE6">
        <f t="shared" ref="BE6" si="12">AVERAGE(AY6:AY9)</f>
        <v>-7.2855535764006375E-3</v>
      </c>
      <c r="BF6">
        <f>AVERAGE(AZ6:AZ9)</f>
        <v>5.7318080950919097E-4</v>
      </c>
    </row>
    <row r="7" spans="1:66" x14ac:dyDescent="0.3">
      <c r="A7" s="1" t="s">
        <v>19</v>
      </c>
      <c r="C7" s="1">
        <v>5.0000000000000001E-3</v>
      </c>
      <c r="D7" s="1">
        <v>8.0999999999999996E-3</v>
      </c>
      <c r="E7">
        <v>0</v>
      </c>
      <c r="F7" s="1">
        <v>4.0000000000000001E-3</v>
      </c>
      <c r="G7" s="1"/>
      <c r="H7">
        <f t="shared" si="2"/>
        <v>1.3100000000000001E-2</v>
      </c>
      <c r="J7">
        <f t="shared" si="3"/>
        <v>1.3100000000000001E-2</v>
      </c>
      <c r="L7">
        <f t="shared" si="4"/>
        <v>0.35688793718772305</v>
      </c>
      <c r="M7">
        <f t="shared" si="4"/>
        <v>0.57815845824411138</v>
      </c>
      <c r="N7">
        <f t="shared" si="4"/>
        <v>0</v>
      </c>
      <c r="O7">
        <f t="shared" si="5"/>
        <v>0.12915724895059735</v>
      </c>
      <c r="Q7">
        <f t="shared" si="6"/>
        <v>0.93504639543183443</v>
      </c>
      <c r="S7">
        <f t="shared" si="7"/>
        <v>0.93504639543183443</v>
      </c>
      <c r="U7">
        <f t="shared" si="8"/>
        <v>7.2395967166309783</v>
      </c>
      <c r="AP7">
        <f t="shared" ref="AP7:AP9" si="13">($AI$6-L7)/48</f>
        <v>5.5763740185581735E-3</v>
      </c>
      <c r="AQ7">
        <f t="shared" ref="AQ7:AQ9" si="14">($AJ$6-M7)/48</f>
        <v>4.8328574827504145E-4</v>
      </c>
      <c r="AR7">
        <f t="shared" ref="AR7:AR8" si="15">($AK$6-N7)/48</f>
        <v>3.7175826790387819E-3</v>
      </c>
      <c r="AS7">
        <f t="shared" ref="AS7:AS9" si="16">($AL$6-O7)/48</f>
        <v>1.3453880099020561E-3</v>
      </c>
      <c r="AW7">
        <f t="shared" ref="AW7:AW9" si="17">AP7/$AU$6</f>
        <v>1.5838159948697041E-3</v>
      </c>
      <c r="AX7">
        <f t="shared" si="11"/>
        <v>1.3726405288870761E-4</v>
      </c>
      <c r="AY7">
        <f t="shared" si="11"/>
        <v>1.0558773299131359E-3</v>
      </c>
      <c r="AZ7">
        <f t="shared" si="11"/>
        <v>3.8212053967279398E-4</v>
      </c>
    </row>
    <row r="8" spans="1:66" x14ac:dyDescent="0.3">
      <c r="A8" s="1" t="s">
        <v>20</v>
      </c>
      <c r="C8" s="1">
        <v>0</v>
      </c>
      <c r="D8" s="1">
        <v>8.6999999999999994E-3</v>
      </c>
      <c r="E8">
        <v>0</v>
      </c>
      <c r="F8" s="1">
        <v>3.0000000000000001E-3</v>
      </c>
      <c r="G8" s="1"/>
      <c r="H8">
        <f t="shared" si="2"/>
        <v>8.6999999999999994E-3</v>
      </c>
      <c r="J8">
        <f t="shared" si="3"/>
        <v>8.6999999999999994E-3</v>
      </c>
      <c r="L8">
        <f t="shared" si="4"/>
        <v>0</v>
      </c>
      <c r="M8">
        <f t="shared" si="4"/>
        <v>0.62098501070663803</v>
      </c>
      <c r="N8">
        <f t="shared" si="4"/>
        <v>0</v>
      </c>
      <c r="O8">
        <f t="shared" si="5"/>
        <v>9.6867936712948022E-2</v>
      </c>
      <c r="Q8">
        <f t="shared" si="6"/>
        <v>0.62098501070663803</v>
      </c>
      <c r="S8">
        <f t="shared" si="7"/>
        <v>0.62098501070663803</v>
      </c>
      <c r="U8">
        <f t="shared" si="8"/>
        <v>6.4106352605281929</v>
      </c>
      <c r="AP8">
        <f t="shared" si="13"/>
        <v>1.3011539376635737E-2</v>
      </c>
      <c r="AQ8">
        <f t="shared" si="14"/>
        <v>-4.0893409469426367E-4</v>
      </c>
      <c r="AR8">
        <f t="shared" si="15"/>
        <v>3.7175826790387819E-3</v>
      </c>
      <c r="AS8">
        <f t="shared" si="16"/>
        <v>2.0180820148530836E-3</v>
      </c>
      <c r="AW8">
        <f>AP8/$AU$6</f>
        <v>3.6955706546959758E-3</v>
      </c>
      <c r="AX8">
        <f t="shared" si="11"/>
        <v>-1.1614650629044428E-4</v>
      </c>
      <c r="AY8">
        <f>AR8/$AU$6</f>
        <v>1.0558773299131359E-3</v>
      </c>
      <c r="AZ8">
        <f t="shared" si="11"/>
        <v>5.7318080950919087E-4</v>
      </c>
    </row>
    <row r="9" spans="1:66" x14ac:dyDescent="0.3">
      <c r="A9" s="1" t="s">
        <v>21</v>
      </c>
      <c r="C9" s="1">
        <v>0</v>
      </c>
      <c r="D9" s="1">
        <v>8.0999999999999996E-3</v>
      </c>
      <c r="E9">
        <v>7.9000000000000001E-2</v>
      </c>
      <c r="F9" s="1">
        <v>3.0000000000000001E-3</v>
      </c>
      <c r="G9" s="1"/>
      <c r="H9">
        <f t="shared" si="2"/>
        <v>8.0999999999999996E-3</v>
      </c>
      <c r="J9">
        <f t="shared" si="3"/>
        <v>8.7099999999999997E-2</v>
      </c>
      <c r="L9">
        <f t="shared" si="4"/>
        <v>0</v>
      </c>
      <c r="M9">
        <f t="shared" si="4"/>
        <v>0.57815845824411138</v>
      </c>
      <c r="N9">
        <f t="shared" si="4"/>
        <v>5.6388294075660239</v>
      </c>
      <c r="O9">
        <f t="shared" si="5"/>
        <v>9.6867936712948022E-2</v>
      </c>
      <c r="Q9">
        <f t="shared" si="6"/>
        <v>0.57815845824411138</v>
      </c>
      <c r="S9">
        <f t="shared" si="7"/>
        <v>6.2169878658101352</v>
      </c>
      <c r="U9">
        <f t="shared" si="8"/>
        <v>64.180038068046628</v>
      </c>
      <c r="AP9">
        <f t="shared" si="13"/>
        <v>1.3011539376635737E-2</v>
      </c>
      <c r="AQ9">
        <f t="shared" si="14"/>
        <v>4.8328574827504145E-4</v>
      </c>
      <c r="AR9">
        <f>($AK$6-N9)/48</f>
        <v>-0.11375802997858671</v>
      </c>
      <c r="AS9">
        <f t="shared" si="16"/>
        <v>2.0180820148530836E-3</v>
      </c>
      <c r="AW9">
        <f t="shared" si="17"/>
        <v>3.6955706546959758E-3</v>
      </c>
      <c r="AX9">
        <f t="shared" si="11"/>
        <v>1.3726405288870761E-4</v>
      </c>
      <c r="AY9">
        <f t="shared" si="11"/>
        <v>-3.2309846295341955E-2</v>
      </c>
      <c r="AZ9">
        <f t="shared" si="11"/>
        <v>5.7318080950919087E-4</v>
      </c>
    </row>
    <row r="10" spans="1:66" s="3" customFormat="1" x14ac:dyDescent="0.3">
      <c r="A10" s="2" t="s">
        <v>22</v>
      </c>
      <c r="C10" s="2">
        <v>1.4999999999999999E-2</v>
      </c>
      <c r="D10" s="2">
        <v>1.0200000000000001E-2</v>
      </c>
      <c r="E10" s="3">
        <v>0.124</v>
      </c>
      <c r="F10" s="2">
        <v>3.0000000000000001E-3</v>
      </c>
      <c r="G10" s="2"/>
      <c r="H10" s="3">
        <f t="shared" si="2"/>
        <v>2.52E-2</v>
      </c>
      <c r="J10" s="3">
        <f t="shared" si="3"/>
        <v>0.1492</v>
      </c>
      <c r="L10" s="3">
        <f t="shared" si="4"/>
        <v>1.0706638115631693</v>
      </c>
      <c r="M10" s="3">
        <f t="shared" si="4"/>
        <v>0.72805139186295509</v>
      </c>
      <c r="N10" s="3">
        <f t="shared" si="4"/>
        <v>8.8508208422555317</v>
      </c>
      <c r="O10" s="3">
        <f t="shared" si="5"/>
        <v>9.6867936712948022E-2</v>
      </c>
      <c r="Q10" s="3">
        <f t="shared" si="6"/>
        <v>1.7987152034261245</v>
      </c>
      <c r="S10" s="3">
        <f t="shared" si="7"/>
        <v>10.649536045681657</v>
      </c>
      <c r="U10" s="3">
        <f t="shared" si="8"/>
        <v>109.9387104449203</v>
      </c>
      <c r="W10" s="3">
        <f>AVERAGE(L10:L13)</f>
        <v>1.1241970021413277</v>
      </c>
      <c r="X10" s="3">
        <f t="shared" ref="X10:AD10" si="18">AVERAGE(M10:M13)</f>
        <v>0.67630264097073522</v>
      </c>
      <c r="Y10" s="3">
        <f t="shared" si="18"/>
        <v>15.417558886509635</v>
      </c>
      <c r="Z10" s="3">
        <f t="shared" si="18"/>
        <v>0.12108492089118503</v>
      </c>
      <c r="AB10" s="3">
        <f t="shared" si="18"/>
        <v>1.800499643112063</v>
      </c>
      <c r="AD10" s="3">
        <f t="shared" si="18"/>
        <v>17.2180585296217</v>
      </c>
      <c r="AF10" s="3">
        <f>AVERAGE(U10:U13)</f>
        <v>140.18198756840351</v>
      </c>
      <c r="AI10" s="3">
        <f>AI2+10</f>
        <v>10.624553890078515</v>
      </c>
      <c r="AJ10" s="3">
        <f>AJ2</f>
        <v>0.60135617416131337</v>
      </c>
      <c r="AK10" s="3">
        <f>AK2+10</f>
        <v>10.178443968593861</v>
      </c>
      <c r="AL10" s="3">
        <f>AL2</f>
        <v>0.19373587342589604</v>
      </c>
      <c r="AN10" s="3">
        <f>(AI10+AJ10+AK10)/AL10</f>
        <v>110.48214073280988</v>
      </c>
      <c r="AP10" s="3">
        <f>($AI$10-L10)/48</f>
        <v>0.19903937663573634</v>
      </c>
      <c r="AQ10" s="3">
        <f>($AJ$10-M10)/48</f>
        <v>-2.6394837021175357E-3</v>
      </c>
      <c r="AR10" s="3">
        <f>($AK$10-N10)/48</f>
        <v>2.7658815132048525E-2</v>
      </c>
      <c r="AS10" s="3">
        <f>($AL$10-O10)/48</f>
        <v>2.0180820148530836E-3</v>
      </c>
      <c r="AU10" s="3">
        <v>21.417917201337669</v>
      </c>
      <c r="AW10" s="3">
        <f>AP10/$AU$10</f>
        <v>9.2931247592695533E-3</v>
      </c>
      <c r="AX10" s="3">
        <f t="shared" ref="AX10:AZ13" si="19">AQ10/$AU$10</f>
        <v>-1.2323717928803483E-4</v>
      </c>
      <c r="AY10" s="3">
        <f t="shared" si="19"/>
        <v>1.2913867801450402E-3</v>
      </c>
      <c r="AZ10" s="3">
        <f t="shared" si="19"/>
        <v>9.4224008613080407E-5</v>
      </c>
      <c r="BC10" s="3">
        <f>AVERAGE(AW10:AW13)</f>
        <v>9.2410527116830593E-3</v>
      </c>
      <c r="BD10" s="3">
        <f t="shared" ref="BD10:BE10" si="20">AVERAGE(AX10:AX13)</f>
        <v>-7.290086662109098E-5</v>
      </c>
      <c r="BE10" s="3">
        <f t="shared" si="20"/>
        <v>-5.0961177237981723E-3</v>
      </c>
      <c r="BF10" s="3">
        <f>AVERAGE(AZ10:AZ13)</f>
        <v>7.0668006459810316E-5</v>
      </c>
      <c r="BG10" s="3">
        <v>7.0668006459810302E-5</v>
      </c>
    </row>
    <row r="11" spans="1:66" s="3" customFormat="1" x14ac:dyDescent="0.3">
      <c r="A11" s="2" t="s">
        <v>23</v>
      </c>
      <c r="C11" s="2">
        <v>7.0000000000000001E-3</v>
      </c>
      <c r="D11" s="2">
        <v>9.1999999999999998E-3</v>
      </c>
      <c r="E11" s="3">
        <v>0.14299999999999999</v>
      </c>
      <c r="F11" s="2">
        <v>4.0000000000000001E-3</v>
      </c>
      <c r="G11" s="2"/>
      <c r="H11" s="3">
        <f t="shared" si="2"/>
        <v>1.6199999999999999E-2</v>
      </c>
      <c r="J11" s="3">
        <f t="shared" si="3"/>
        <v>0.15919999999999998</v>
      </c>
      <c r="L11" s="3">
        <f t="shared" si="4"/>
        <v>0.49964311206281231</v>
      </c>
      <c r="M11" s="3">
        <f t="shared" si="4"/>
        <v>0.65667380442541035</v>
      </c>
      <c r="N11" s="3">
        <f t="shared" si="4"/>
        <v>10.206995003568879</v>
      </c>
      <c r="O11" s="3">
        <f t="shared" si="5"/>
        <v>0.12915724895059735</v>
      </c>
      <c r="Q11" s="3">
        <f t="shared" si="6"/>
        <v>1.1563169164882225</v>
      </c>
      <c r="S11" s="3">
        <f t="shared" si="7"/>
        <v>11.363311920057102</v>
      </c>
      <c r="U11" s="3">
        <f t="shared" si="8"/>
        <v>87.980442541042109</v>
      </c>
      <c r="AP11" s="3">
        <f t="shared" ref="AP11:AP13" si="21">($AI$10-L11)/48</f>
        <v>0.21093564120866046</v>
      </c>
      <c r="AQ11" s="3">
        <f t="shared" ref="AQ11:AQ13" si="22">($AJ$10-M11)/48</f>
        <v>-1.1524506305020203E-3</v>
      </c>
      <c r="AR11" s="3">
        <f t="shared" ref="AR11:AR13" si="23">($AK$10-N11)/48</f>
        <v>-5.9481322864622188E-4</v>
      </c>
      <c r="AS11" s="3">
        <f t="shared" ref="AS11:AS13" si="24">($AL$10-O11)/48</f>
        <v>1.3453880099020561E-3</v>
      </c>
      <c r="AW11" s="3">
        <f t="shared" ref="AW11:AW13" si="25">AP11/$AU$10</f>
        <v>9.8485599335254841E-3</v>
      </c>
      <c r="AX11" s="3">
        <f t="shared" si="19"/>
        <v>-5.3807782506043274E-5</v>
      </c>
      <c r="AY11" s="3">
        <f t="shared" si="19"/>
        <v>-2.777175871279736E-5</v>
      </c>
      <c r="AZ11" s="3">
        <f t="shared" si="19"/>
        <v>6.2816005742053618E-5</v>
      </c>
    </row>
    <row r="12" spans="1:66" s="3" customFormat="1" x14ac:dyDescent="0.3">
      <c r="A12" s="2" t="s">
        <v>24</v>
      </c>
      <c r="C12" s="2">
        <v>1.7000000000000001E-2</v>
      </c>
      <c r="D12" s="2">
        <v>9.4000000000000004E-3</v>
      </c>
      <c r="E12" s="3">
        <v>0.39800000000000002</v>
      </c>
      <c r="F12" s="2">
        <v>4.0000000000000001E-3</v>
      </c>
      <c r="G12" s="2"/>
      <c r="H12" s="3">
        <f t="shared" si="2"/>
        <v>2.64E-2</v>
      </c>
      <c r="J12" s="3">
        <f t="shared" si="3"/>
        <v>0.4244</v>
      </c>
      <c r="L12" s="3">
        <f t="shared" si="4"/>
        <v>1.2134189864382585</v>
      </c>
      <c r="M12" s="3">
        <f t="shared" si="4"/>
        <v>0.67094932191291934</v>
      </c>
      <c r="N12" s="3">
        <f t="shared" si="4"/>
        <v>28.408279800142754</v>
      </c>
      <c r="O12" s="3">
        <f t="shared" si="5"/>
        <v>0.12915724895059735</v>
      </c>
      <c r="Q12" s="3">
        <f t="shared" si="6"/>
        <v>1.8843683083511777</v>
      </c>
      <c r="S12" s="3">
        <f t="shared" si="7"/>
        <v>30.292648108493932</v>
      </c>
      <c r="U12" s="3">
        <f t="shared" si="8"/>
        <v>234.54082798001426</v>
      </c>
      <c r="AP12" s="3">
        <f t="shared" si="21"/>
        <v>0.19606531049250533</v>
      </c>
      <c r="AQ12" s="3">
        <f t="shared" si="22"/>
        <v>-1.4498572448251243E-3</v>
      </c>
      <c r="AR12" s="3">
        <f t="shared" si="23"/>
        <v>-0.37978824649060194</v>
      </c>
      <c r="AS12" s="3">
        <f t="shared" si="24"/>
        <v>1.3453880099020561E-3</v>
      </c>
      <c r="AW12" s="3">
        <f t="shared" si="25"/>
        <v>9.154265965705571E-3</v>
      </c>
      <c r="AX12" s="3">
        <f t="shared" si="19"/>
        <v>-6.769366186244162E-5</v>
      </c>
      <c r="AY12" s="3">
        <f t="shared" si="19"/>
        <v>-1.7732267938120615E-2</v>
      </c>
      <c r="AZ12" s="3">
        <f t="shared" si="19"/>
        <v>6.2816005742053618E-5</v>
      </c>
    </row>
    <row r="13" spans="1:66" s="3" customFormat="1" x14ac:dyDescent="0.3">
      <c r="A13" s="2" t="s">
        <v>25</v>
      </c>
      <c r="C13" s="2">
        <v>2.4E-2</v>
      </c>
      <c r="D13" s="2">
        <v>9.1000000000000004E-3</v>
      </c>
      <c r="E13" s="3">
        <v>0.19900000000000001</v>
      </c>
      <c r="F13" s="2">
        <v>4.0000000000000001E-3</v>
      </c>
      <c r="G13" s="2"/>
      <c r="H13" s="3">
        <f t="shared" si="2"/>
        <v>3.3100000000000004E-2</v>
      </c>
      <c r="J13" s="3">
        <f t="shared" si="3"/>
        <v>0.23210000000000003</v>
      </c>
      <c r="L13" s="3">
        <f t="shared" si="4"/>
        <v>1.7130620985010707</v>
      </c>
      <c r="M13" s="3">
        <f t="shared" si="4"/>
        <v>0.64953604568165602</v>
      </c>
      <c r="N13" s="3">
        <f t="shared" si="4"/>
        <v>14.204139900071377</v>
      </c>
      <c r="O13" s="3">
        <f t="shared" si="5"/>
        <v>0.12915724895059735</v>
      </c>
      <c r="Q13" s="3">
        <f t="shared" si="6"/>
        <v>2.3625981441827268</v>
      </c>
      <c r="S13" s="3">
        <f t="shared" si="7"/>
        <v>16.566738044254105</v>
      </c>
      <c r="U13" s="3">
        <f t="shared" si="8"/>
        <v>128.2679693076374</v>
      </c>
      <c r="AP13" s="3">
        <f t="shared" si="21"/>
        <v>0.18565607899119674</v>
      </c>
      <c r="AQ13" s="3">
        <f t="shared" si="22"/>
        <v>-1.0037473233404717E-3</v>
      </c>
      <c r="AR13" s="3">
        <f t="shared" si="23"/>
        <v>-8.3868665239114917E-2</v>
      </c>
      <c r="AS13" s="3">
        <f t="shared" si="24"/>
        <v>1.3453880099020561E-3</v>
      </c>
      <c r="AW13" s="3">
        <f t="shared" si="25"/>
        <v>8.6682601882316305E-3</v>
      </c>
      <c r="AX13" s="3">
        <f t="shared" si="19"/>
        <v>-4.686484282784425E-5</v>
      </c>
      <c r="AY13" s="3">
        <f t="shared" si="19"/>
        <v>-3.9158179785043169E-3</v>
      </c>
      <c r="AZ13" s="3">
        <f t="shared" si="19"/>
        <v>6.2816005742053618E-5</v>
      </c>
    </row>
    <row r="14" spans="1:66" x14ac:dyDescent="0.3">
      <c r="A14" s="1" t="s">
        <v>26</v>
      </c>
      <c r="C14" s="1">
        <v>2E-3</v>
      </c>
      <c r="D14" s="1">
        <v>1.12E-2</v>
      </c>
      <c r="E14">
        <v>0.45600000000000002</v>
      </c>
      <c r="F14" s="1">
        <v>9.2999999999999999E-2</v>
      </c>
      <c r="G14" s="1"/>
      <c r="H14">
        <f t="shared" si="2"/>
        <v>1.32E-2</v>
      </c>
      <c r="J14">
        <f t="shared" si="3"/>
        <v>0.46920000000000001</v>
      </c>
      <c r="L14">
        <f t="shared" si="4"/>
        <v>0.14275517487508924</v>
      </c>
      <c r="M14">
        <f t="shared" si="4"/>
        <v>0.79942897930049961</v>
      </c>
      <c r="N14">
        <f t="shared" si="4"/>
        <v>32.548179871520347</v>
      </c>
      <c r="O14">
        <f t="shared" si="5"/>
        <v>3.0029060381013886</v>
      </c>
      <c r="Q14">
        <f t="shared" si="6"/>
        <v>0.94218415417558887</v>
      </c>
      <c r="S14">
        <f t="shared" si="7"/>
        <v>33.490364025695939</v>
      </c>
      <c r="U14">
        <f t="shared" si="8"/>
        <v>11.152651331997884</v>
      </c>
      <c r="W14">
        <f>AVERAGE(L14:L17)</f>
        <v>0.16059957173447539</v>
      </c>
      <c r="X14">
        <f t="shared" ref="X14:AF14" si="26">AVERAGE(M14:M17)</f>
        <v>0.79586009992862239</v>
      </c>
      <c r="Y14">
        <f t="shared" si="26"/>
        <v>14.471805852962172</v>
      </c>
      <c r="Z14">
        <f t="shared" si="26"/>
        <v>2.6719405876654827</v>
      </c>
      <c r="AB14">
        <f t="shared" si="26"/>
        <v>0.95645967166309787</v>
      </c>
      <c r="AD14">
        <f t="shared" si="26"/>
        <v>15.428265524625269</v>
      </c>
      <c r="AF14">
        <f t="shared" si="26"/>
        <v>5.6930966773269933</v>
      </c>
      <c r="AI14">
        <f>AI2</f>
        <v>0.62455389007851536</v>
      </c>
      <c r="AJ14">
        <f t="shared" ref="AJ14:AK14" si="27">AJ2</f>
        <v>0.60135617416131337</v>
      </c>
      <c r="AK14">
        <f t="shared" si="27"/>
        <v>0.17844396859386152</v>
      </c>
      <c r="AL14">
        <f>AL2+5</f>
        <v>5.1937358734258963</v>
      </c>
      <c r="AN14" s="3">
        <f>(AI14+AJ14+AK14)/AL14</f>
        <v>0.27039381036281868</v>
      </c>
      <c r="AP14">
        <f>($AI$14-L14)/48</f>
        <v>1.003747323340471E-2</v>
      </c>
      <c r="AQ14">
        <f>($AJ$14-M14)/48</f>
        <v>-4.1265167737330466E-3</v>
      </c>
      <c r="AR14">
        <f>($AK$14-N14)/48</f>
        <v>-0.67436949797763512</v>
      </c>
      <c r="AS14">
        <f>($AL$14-O14)/48</f>
        <v>4.5642288235927246E-2</v>
      </c>
      <c r="AU14">
        <v>5.1215464028892308</v>
      </c>
      <c r="AW14">
        <f>AP14/$AU$14</f>
        <v>1.9598520532279557E-3</v>
      </c>
      <c r="AX14">
        <f t="shared" ref="AX14:AZ17" si="28">AQ14/$AU$14</f>
        <v>-8.0571695521593721E-4</v>
      </c>
      <c r="AY14">
        <f t="shared" si="28"/>
        <v>-0.13167302313168566</v>
      </c>
      <c r="AZ14">
        <f t="shared" si="28"/>
        <v>8.9118177685901558E-3</v>
      </c>
      <c r="BC14">
        <f>AVERAGE(AW14:AW17)</f>
        <v>1.887264940145439E-3</v>
      </c>
      <c r="BD14">
        <f t="shared" ref="BD14:BF14" si="29">AVERAGE(AX14:AX17)</f>
        <v>-7.9119953259943409E-4</v>
      </c>
      <c r="BE14">
        <f t="shared" si="29"/>
        <v>-5.8142277579096041E-2</v>
      </c>
      <c r="BF14">
        <f t="shared" si="29"/>
        <v>1.0258113009976288E-2</v>
      </c>
    </row>
    <row r="15" spans="1:66" x14ac:dyDescent="0.3">
      <c r="A15" s="1" t="s">
        <v>27</v>
      </c>
      <c r="C15" s="1">
        <v>7.0000000000000001E-3</v>
      </c>
      <c r="D15" s="1">
        <v>1.14E-2</v>
      </c>
      <c r="E15">
        <v>8.6999999999999994E-2</v>
      </c>
      <c r="F15" s="1">
        <v>9.5000000000000001E-2</v>
      </c>
      <c r="G15" s="1"/>
      <c r="H15">
        <f t="shared" si="2"/>
        <v>1.84E-2</v>
      </c>
      <c r="J15">
        <f t="shared" si="3"/>
        <v>0.10539999999999999</v>
      </c>
      <c r="L15">
        <f t="shared" si="4"/>
        <v>0.49964311206281231</v>
      </c>
      <c r="M15">
        <f t="shared" si="4"/>
        <v>0.8137044967880086</v>
      </c>
      <c r="N15">
        <f t="shared" si="4"/>
        <v>6.209850107066381</v>
      </c>
      <c r="O15">
        <f t="shared" si="5"/>
        <v>3.0674846625766872</v>
      </c>
      <c r="Q15">
        <f t="shared" si="6"/>
        <v>1.3133476088508209</v>
      </c>
      <c r="S15">
        <f t="shared" si="7"/>
        <v>7.5231977159172017</v>
      </c>
      <c r="U15">
        <f t="shared" si="8"/>
        <v>2.4525624553890077</v>
      </c>
      <c r="AP15">
        <f t="shared" ref="AP15:AP17" si="30">($AI$14-L15)/48</f>
        <v>2.602307875327147E-3</v>
      </c>
      <c r="AQ15">
        <f t="shared" ref="AQ15:AQ16" si="31">($AJ$14-M15)/48</f>
        <v>-4.4239233880561503E-3</v>
      </c>
      <c r="AR15">
        <f t="shared" ref="AR15:AR17" si="32">($AK$14-N15)/48</f>
        <v>-0.12565429455151081</v>
      </c>
      <c r="AS15">
        <f t="shared" ref="AS15:AS17" si="33">($AL$14-O15)/48</f>
        <v>4.4296900226025192E-2</v>
      </c>
      <c r="AW15">
        <f t="shared" ref="AW15:AW17" si="34">AP15/$AU$14</f>
        <v>5.081097915776182E-4</v>
      </c>
      <c r="AX15">
        <f t="shared" si="28"/>
        <v>-8.637866456819509E-4</v>
      </c>
      <c r="AY15">
        <f t="shared" si="28"/>
        <v>-2.4534444221890703E-2</v>
      </c>
      <c r="AZ15">
        <f>AS15/$AU$14</f>
        <v>8.64912601417335E-3</v>
      </c>
    </row>
    <row r="16" spans="1:66" x14ac:dyDescent="0.3">
      <c r="A16" s="1" t="s">
        <v>28</v>
      </c>
      <c r="C16" s="1">
        <v>0</v>
      </c>
      <c r="D16" s="1">
        <v>1.09E-2</v>
      </c>
      <c r="E16">
        <v>0.222</v>
      </c>
      <c r="F16" s="1">
        <v>6.9000000000000006E-2</v>
      </c>
      <c r="G16" s="1"/>
      <c r="H16">
        <f t="shared" si="2"/>
        <v>1.09E-2</v>
      </c>
      <c r="J16">
        <f t="shared" si="3"/>
        <v>0.2329</v>
      </c>
      <c r="L16">
        <f t="shared" si="4"/>
        <v>0</v>
      </c>
      <c r="M16">
        <f t="shared" si="4"/>
        <v>0.77801570306923629</v>
      </c>
      <c r="N16">
        <f t="shared" si="4"/>
        <v>15.845824411134906</v>
      </c>
      <c r="O16">
        <f t="shared" si="5"/>
        <v>2.2279625443978048</v>
      </c>
      <c r="Q16">
        <f t="shared" si="6"/>
        <v>0.77801570306923629</v>
      </c>
      <c r="S16">
        <f t="shared" si="7"/>
        <v>16.623840114204143</v>
      </c>
      <c r="U16">
        <f t="shared" si="8"/>
        <v>7.4614540338681472</v>
      </c>
      <c r="AP16">
        <f t="shared" si="30"/>
        <v>1.3011539376635737E-2</v>
      </c>
      <c r="AQ16">
        <f t="shared" si="31"/>
        <v>-3.680406852248394E-3</v>
      </c>
      <c r="AR16">
        <f t="shared" si="32"/>
        <v>-0.32640375921960513</v>
      </c>
      <c r="AS16">
        <f t="shared" si="33"/>
        <v>6.1786944354751905E-2</v>
      </c>
      <c r="AW16">
        <f t="shared" si="34"/>
        <v>2.540548957888091E-3</v>
      </c>
      <c r="AX16">
        <f t="shared" si="28"/>
        <v>-7.1861241951691717E-4</v>
      </c>
      <c r="AY16">
        <f t="shared" si="28"/>
        <v>-6.373148528644984E-2</v>
      </c>
      <c r="AZ16">
        <f t="shared" si="28"/>
        <v>1.206411882159183E-2</v>
      </c>
    </row>
    <row r="17" spans="1:58" x14ac:dyDescent="0.3">
      <c r="A17" s="1" t="s">
        <v>29</v>
      </c>
      <c r="C17" s="1">
        <v>0</v>
      </c>
      <c r="D17" s="1">
        <v>1.11E-2</v>
      </c>
      <c r="E17">
        <v>4.5999999999999999E-2</v>
      </c>
      <c r="F17" s="1">
        <v>7.3999999999999996E-2</v>
      </c>
      <c r="G17" s="1"/>
      <c r="H17">
        <f t="shared" si="2"/>
        <v>1.11E-2</v>
      </c>
      <c r="J17">
        <f t="shared" si="3"/>
        <v>5.7099999999999998E-2</v>
      </c>
      <c r="L17">
        <f t="shared" si="4"/>
        <v>0</v>
      </c>
      <c r="M17">
        <f t="shared" si="4"/>
        <v>0.79229122055674528</v>
      </c>
      <c r="N17">
        <f t="shared" si="4"/>
        <v>3.2833690221270517</v>
      </c>
      <c r="O17">
        <f t="shared" si="5"/>
        <v>2.3894091055860511</v>
      </c>
      <c r="Q17">
        <f t="shared" si="6"/>
        <v>0.79229122055674528</v>
      </c>
      <c r="S17">
        <f t="shared" si="7"/>
        <v>4.0756602426837967</v>
      </c>
      <c r="U17">
        <f t="shared" si="8"/>
        <v>1.7057188880529348</v>
      </c>
      <c r="AP17">
        <f t="shared" si="30"/>
        <v>1.3011539376635737E-2</v>
      </c>
      <c r="AQ17">
        <f>($AJ$14-M17)/48</f>
        <v>-3.9778134665714978E-3</v>
      </c>
      <c r="AR17">
        <f t="shared" si="32"/>
        <v>-6.4685938615274788E-2</v>
      </c>
      <c r="AS17">
        <f t="shared" si="33"/>
        <v>5.8423474329996776E-2</v>
      </c>
      <c r="AW17">
        <f t="shared" si="34"/>
        <v>2.540548957888091E-3</v>
      </c>
      <c r="AX17">
        <f t="shared" si="28"/>
        <v>-7.7668210998293097E-4</v>
      </c>
      <c r="AY17">
        <f t="shared" si="28"/>
        <v>-1.2630157676357934E-2</v>
      </c>
      <c r="AZ17">
        <f t="shared" si="28"/>
        <v>1.1407389435549817E-2</v>
      </c>
    </row>
    <row r="18" spans="1:58" s="3" customFormat="1" x14ac:dyDescent="0.3">
      <c r="A18" s="2" t="s">
        <v>30</v>
      </c>
      <c r="C18" s="2">
        <v>0.01</v>
      </c>
      <c r="D18" s="2">
        <v>1.03E-2</v>
      </c>
      <c r="E18" s="3">
        <v>0</v>
      </c>
      <c r="F18" s="2">
        <v>0.44900000000000001</v>
      </c>
      <c r="G18" s="2"/>
      <c r="H18" s="3">
        <f t="shared" si="2"/>
        <v>2.0299999999999999E-2</v>
      </c>
      <c r="J18" s="3">
        <f t="shared" si="3"/>
        <v>2.0299999999999999E-2</v>
      </c>
      <c r="L18" s="3">
        <f t="shared" si="4"/>
        <v>0.7137758743754461</v>
      </c>
      <c r="M18" s="3">
        <f t="shared" si="4"/>
        <v>0.73518915060670953</v>
      </c>
      <c r="N18" s="3">
        <f t="shared" si="4"/>
        <v>0</v>
      </c>
      <c r="O18" s="3">
        <f t="shared" si="5"/>
        <v>14.497901194704554</v>
      </c>
      <c r="Q18" s="3">
        <f t="shared" si="6"/>
        <v>1.4489650249821557</v>
      </c>
      <c r="S18" s="3">
        <f t="shared" si="7"/>
        <v>1.4489650249821557</v>
      </c>
      <c r="U18" s="3">
        <f t="shared" si="8"/>
        <v>9.9943088694203472E-2</v>
      </c>
      <c r="W18" s="3">
        <f>AVERAGE(L18:L21)</f>
        <v>0.28551034975017842</v>
      </c>
      <c r="X18" s="3">
        <f t="shared" ref="X18:AF18" si="35">AVERAGE(M18:M21)</f>
        <v>0.76195574589578874</v>
      </c>
      <c r="Y18" s="3">
        <f t="shared" si="35"/>
        <v>8.6902212705210573</v>
      </c>
      <c r="Z18" s="3">
        <f t="shared" si="35"/>
        <v>15.426218921536972</v>
      </c>
      <c r="AB18" s="3">
        <f t="shared" si="35"/>
        <v>1.0474660956459672</v>
      </c>
      <c r="AD18" s="3">
        <f t="shared" si="35"/>
        <v>9.7376873661670231</v>
      </c>
      <c r="AF18" s="3">
        <f t="shared" si="35"/>
        <v>0.60466472844592545</v>
      </c>
      <c r="AI18" s="3">
        <f>AI2</f>
        <v>0.62455389007851536</v>
      </c>
      <c r="AJ18" s="3">
        <f t="shared" ref="AJ18:AK18" si="36">AJ2</f>
        <v>0.60135617416131337</v>
      </c>
      <c r="AK18" s="3">
        <f t="shared" si="36"/>
        <v>0.17844396859386152</v>
      </c>
      <c r="AL18" s="3">
        <f>AL2+20</f>
        <v>20.193735873425897</v>
      </c>
      <c r="AN18" s="3">
        <f>(AI18+AJ18+AK18)/AL18</f>
        <v>6.9544042847552584E-2</v>
      </c>
      <c r="AP18" s="3">
        <f>($AI$18-L18)/48</f>
        <v>-1.8587913395193903E-3</v>
      </c>
      <c r="AQ18" s="3">
        <f>($AJ$18-M18)/48</f>
        <v>-2.7881870092790867E-3</v>
      </c>
      <c r="AR18" s="3">
        <f>($AK$18-N18)/48</f>
        <v>3.7175826790387819E-3</v>
      </c>
      <c r="AS18" s="3">
        <f>($AL$18-O18)/48</f>
        <v>0.11866322247336132</v>
      </c>
      <c r="AU18" s="3">
        <v>4.388142257553616</v>
      </c>
      <c r="AW18" s="3">
        <f>AP18/$AU$18</f>
        <v>-4.2359413857190315E-4</v>
      </c>
      <c r="AX18" s="3">
        <f t="shared" ref="AX18:AZ21" si="37">AQ18/$AU$18</f>
        <v>-6.3539120785785497E-4</v>
      </c>
      <c r="AY18" s="3">
        <f t="shared" si="37"/>
        <v>8.4718827714380662E-4</v>
      </c>
      <c r="AZ18" s="3">
        <f t="shared" si="37"/>
        <v>2.7041790240299988E-2</v>
      </c>
      <c r="BC18" s="3">
        <f>AVERAGE(AW18:AW21)</f>
        <v>1.6096577265732326E-3</v>
      </c>
      <c r="BD18" s="3">
        <f t="shared" ref="BD18:BE18" si="38">AVERAGE(AX18:AX21)</f>
        <v>-7.6246944942942574E-4</v>
      </c>
      <c r="BE18" s="3">
        <f t="shared" si="38"/>
        <v>-4.0410880819759576E-2</v>
      </c>
      <c r="BF18" s="3">
        <f>AVERAGE(AZ18:AZ21)</f>
        <v>2.2634468985149054E-2</v>
      </c>
    </row>
    <row r="19" spans="1:58" s="3" customFormat="1" x14ac:dyDescent="0.3">
      <c r="A19" s="2" t="s">
        <v>31</v>
      </c>
      <c r="C19" s="2">
        <v>6.0000000000000001E-3</v>
      </c>
      <c r="D19" s="2">
        <v>1.0500000000000001E-2</v>
      </c>
      <c r="E19" s="3">
        <v>3.7999999999999999E-2</v>
      </c>
      <c r="F19" s="2">
        <v>0.45300000000000001</v>
      </c>
      <c r="G19" s="2"/>
      <c r="H19" s="3">
        <f t="shared" si="2"/>
        <v>1.6500000000000001E-2</v>
      </c>
      <c r="J19" s="3">
        <f t="shared" si="3"/>
        <v>5.45E-2</v>
      </c>
      <c r="L19" s="3">
        <f t="shared" si="4"/>
        <v>0.42826552462526768</v>
      </c>
      <c r="M19" s="3">
        <f t="shared" si="4"/>
        <v>0.74946466809421841</v>
      </c>
      <c r="N19" s="3">
        <f t="shared" si="4"/>
        <v>2.7123483226266951</v>
      </c>
      <c r="O19" s="3">
        <f t="shared" si="5"/>
        <v>14.627058443655152</v>
      </c>
      <c r="Q19" s="3">
        <f t="shared" si="6"/>
        <v>1.1777301927194861</v>
      </c>
      <c r="S19" s="3">
        <f t="shared" si="7"/>
        <v>3.8900785153461812</v>
      </c>
      <c r="U19" s="3">
        <f t="shared" si="8"/>
        <v>0.26595084242885481</v>
      </c>
      <c r="AP19" s="3">
        <f t="shared" ref="AP19:AP21" si="39">($AI$18-L19)/48</f>
        <v>4.08934094694266E-3</v>
      </c>
      <c r="AQ19" s="3">
        <f t="shared" ref="AQ19:AQ21" si="40">($AJ$18-M19)/48</f>
        <v>-3.0855936236021883E-3</v>
      </c>
      <c r="AR19" s="3">
        <f t="shared" ref="AR19:AR21" si="41">($AK$18-N19)/48</f>
        <v>-5.2789674042350694E-2</v>
      </c>
      <c r="AS19" s="3">
        <f t="shared" ref="AS19:AS21" si="42">($AL$18-O19)/48</f>
        <v>0.1159724464535572</v>
      </c>
      <c r="AW19" s="3">
        <f t="shared" ref="AW19:AW21" si="43">AP19/$AU$18</f>
        <v>9.3190710485818718E-4</v>
      </c>
      <c r="AX19" s="3">
        <f>AQ19/$AU$18</f>
        <v>-7.031662700293593E-4</v>
      </c>
      <c r="AY19" s="3">
        <f t="shared" si="37"/>
        <v>-1.2030073535442052E-2</v>
      </c>
      <c r="AZ19" s="3">
        <f t="shared" si="37"/>
        <v>2.6428597717844202E-2</v>
      </c>
    </row>
    <row r="20" spans="1:58" s="3" customFormat="1" x14ac:dyDescent="0.3">
      <c r="A20" s="2" t="s">
        <v>32</v>
      </c>
      <c r="C20" s="2">
        <v>0</v>
      </c>
      <c r="D20" s="2">
        <v>1.09E-2</v>
      </c>
      <c r="E20" s="3">
        <v>4.9000000000000002E-2</v>
      </c>
      <c r="F20" s="2">
        <v>0.501</v>
      </c>
      <c r="G20" s="2"/>
      <c r="H20" s="3">
        <f t="shared" si="2"/>
        <v>1.09E-2</v>
      </c>
      <c r="J20" s="3">
        <f t="shared" si="3"/>
        <v>5.9900000000000002E-2</v>
      </c>
      <c r="L20" s="3">
        <f t="shared" si="4"/>
        <v>0</v>
      </c>
      <c r="M20" s="3">
        <f t="shared" si="4"/>
        <v>0.77801570306923629</v>
      </c>
      <c r="N20" s="3">
        <f t="shared" si="4"/>
        <v>3.4975017844396858</v>
      </c>
      <c r="O20" s="3">
        <f t="shared" si="5"/>
        <v>16.176945431062318</v>
      </c>
      <c r="Q20" s="3">
        <f t="shared" si="6"/>
        <v>0.77801570306923629</v>
      </c>
      <c r="S20" s="3">
        <f t="shared" si="7"/>
        <v>4.2755174875089219</v>
      </c>
      <c r="U20" s="3">
        <f t="shared" si="8"/>
        <v>0.26429695925778707</v>
      </c>
      <c r="AP20" s="3">
        <f>($AI$18-L20)/48</f>
        <v>1.3011539376635737E-2</v>
      </c>
      <c r="AQ20" s="3">
        <f t="shared" si="40"/>
        <v>-3.680406852248394E-3</v>
      </c>
      <c r="AR20" s="3">
        <f t="shared" si="41"/>
        <v>-6.9147037830121341E-2</v>
      </c>
      <c r="AS20" s="3">
        <f t="shared" si="42"/>
        <v>8.3683134215907895E-2</v>
      </c>
      <c r="AW20" s="3">
        <f t="shared" si="43"/>
        <v>2.9651589700033232E-3</v>
      </c>
      <c r="AX20" s="3">
        <f t="shared" si="37"/>
        <v>-8.3871639437236851E-4</v>
      </c>
      <c r="AY20" s="3">
        <f t="shared" si="37"/>
        <v>-1.5757701954874803E-2</v>
      </c>
      <c r="AZ20" s="3">
        <f t="shared" si="37"/>
        <v>1.9070287448374825E-2</v>
      </c>
    </row>
    <row r="21" spans="1:58" s="3" customFormat="1" x14ac:dyDescent="0.3">
      <c r="A21" s="2" t="s">
        <v>33</v>
      </c>
      <c r="C21" s="2">
        <v>0</v>
      </c>
      <c r="D21" s="2">
        <v>1.0999999999999999E-2</v>
      </c>
      <c r="E21" s="3">
        <v>0.4</v>
      </c>
      <c r="F21" s="2">
        <v>0.50800000000000001</v>
      </c>
      <c r="G21" s="2"/>
      <c r="H21" s="3">
        <f t="shared" si="2"/>
        <v>1.0999999999999999E-2</v>
      </c>
      <c r="J21" s="3">
        <f t="shared" si="3"/>
        <v>0.41100000000000003</v>
      </c>
      <c r="L21" s="3">
        <f t="shared" si="4"/>
        <v>0</v>
      </c>
      <c r="M21" s="3">
        <f t="shared" si="4"/>
        <v>0.78515346181299062</v>
      </c>
      <c r="N21" s="3">
        <f t="shared" si="4"/>
        <v>28.551034975017846</v>
      </c>
      <c r="O21" s="3">
        <f t="shared" si="5"/>
        <v>16.402970616725863</v>
      </c>
      <c r="Q21" s="3">
        <f t="shared" si="6"/>
        <v>0.78515346181299062</v>
      </c>
      <c r="S21" s="3">
        <f t="shared" si="7"/>
        <v>29.336188436830835</v>
      </c>
      <c r="U21" s="3">
        <f t="shared" si="8"/>
        <v>1.7884680234028563</v>
      </c>
      <c r="AP21" s="3">
        <f t="shared" si="39"/>
        <v>1.3011539376635737E-2</v>
      </c>
      <c r="AQ21" s="3">
        <f t="shared" si="40"/>
        <v>-3.8291101594099424E-3</v>
      </c>
      <c r="AR21" s="3">
        <f t="shared" si="41"/>
        <v>-0.59109564596716635</v>
      </c>
      <c r="AS21" s="3">
        <f t="shared" si="42"/>
        <v>7.8974276181250705E-2</v>
      </c>
      <c r="AW21" s="3">
        <f t="shared" si="43"/>
        <v>2.9651589700033232E-3</v>
      </c>
      <c r="AX21" s="3">
        <f t="shared" si="37"/>
        <v>-8.7260392545812008E-4</v>
      </c>
      <c r="AY21" s="3">
        <f t="shared" si="37"/>
        <v>-0.13470293606586525</v>
      </c>
      <c r="AZ21" s="3">
        <f t="shared" si="37"/>
        <v>1.7997200534077207E-2</v>
      </c>
    </row>
    <row r="22" spans="1:58" x14ac:dyDescent="0.3">
      <c r="A22" s="1" t="s">
        <v>34</v>
      </c>
      <c r="C22" s="1">
        <v>0</v>
      </c>
      <c r="D22" s="1">
        <v>8.6E-3</v>
      </c>
      <c r="E22">
        <v>2.9000000000000001E-2</v>
      </c>
      <c r="F22" s="1">
        <v>2.1000000000000001E-2</v>
      </c>
      <c r="G22" s="1"/>
      <c r="H22">
        <f t="shared" si="2"/>
        <v>8.6E-3</v>
      </c>
      <c r="J22">
        <f t="shared" si="3"/>
        <v>3.7600000000000001E-2</v>
      </c>
      <c r="L22">
        <f t="shared" si="4"/>
        <v>0</v>
      </c>
      <c r="M22">
        <f t="shared" si="4"/>
        <v>0.6138472519628837</v>
      </c>
      <c r="N22">
        <f t="shared" si="4"/>
        <v>2.0699500356887941</v>
      </c>
      <c r="O22">
        <f t="shared" si="5"/>
        <v>0.67807555699063626</v>
      </c>
      <c r="Q22">
        <f t="shared" si="6"/>
        <v>0.6138472519628837</v>
      </c>
      <c r="S22">
        <f t="shared" si="7"/>
        <v>2.6837972876516778</v>
      </c>
      <c r="U22">
        <f t="shared" si="8"/>
        <v>3.9579619999320208</v>
      </c>
      <c r="W22">
        <f>AVERAGE(L22:L25)</f>
        <v>0</v>
      </c>
      <c r="X22">
        <f t="shared" ref="X22:AF22" si="44">AVERAGE(M22:M25)</f>
        <v>0.62455389007851536</v>
      </c>
      <c r="Y22">
        <f t="shared" si="44"/>
        <v>7.5660242683797287</v>
      </c>
      <c r="Z22">
        <f t="shared" si="44"/>
        <v>1.2108492089118503</v>
      </c>
      <c r="AB22">
        <f t="shared" si="44"/>
        <v>0.62455389007851536</v>
      </c>
      <c r="AD22">
        <f t="shared" si="44"/>
        <v>8.1905781584582442</v>
      </c>
      <c r="AF22">
        <f t="shared" si="44"/>
        <v>7.7045092035545277</v>
      </c>
      <c r="AI22">
        <f>AI2+10</f>
        <v>10.624553890078515</v>
      </c>
      <c r="AJ22">
        <f>AJ2</f>
        <v>0.60135617416131337</v>
      </c>
      <c r="AK22">
        <f>AK2+10</f>
        <v>10.178443968593861</v>
      </c>
      <c r="AL22">
        <f>AL2+5</f>
        <v>5.1937358734258963</v>
      </c>
      <c r="AN22" s="3">
        <f>(AI22+AJ22+AK22)/AL22</f>
        <v>4.1211864743354631</v>
      </c>
      <c r="AP22">
        <f>($AI$22-L22)/48</f>
        <v>0.22134487270996905</v>
      </c>
      <c r="AQ22">
        <f>($AJ$22-M22)/48</f>
        <v>-2.6023078753271517E-4</v>
      </c>
      <c r="AR22">
        <f>($AK$22-N22)/48</f>
        <v>0.1689269569355222</v>
      </c>
      <c r="AS22">
        <f>($AL$22-O22)/48</f>
        <v>9.407625659240125E-2</v>
      </c>
      <c r="AU22">
        <v>22.384714542423339</v>
      </c>
      <c r="AW22">
        <f>AP22/$AU$22</f>
        <v>9.8882151161891283E-3</v>
      </c>
      <c r="AX22">
        <f t="shared" ref="AX22:AZ25" si="45">AQ22/$AU$22</f>
        <v>-1.162537887358482E-5</v>
      </c>
      <c r="AY22">
        <f t="shared" si="45"/>
        <v>7.5465316573670458E-3</v>
      </c>
      <c r="AZ22">
        <f t="shared" si="45"/>
        <v>4.2027007498401936E-3</v>
      </c>
      <c r="BC22">
        <f>AVERAGE(AW22:AW25)</f>
        <v>9.8882151161891283E-3</v>
      </c>
      <c r="BD22">
        <f t="shared" ref="BD22:BF22" si="46">AVERAGE(AX22:AX25)</f>
        <v>-2.1589989336657478E-5</v>
      </c>
      <c r="BE22">
        <f t="shared" si="46"/>
        <v>2.4313649529897341E-3</v>
      </c>
      <c r="BF22">
        <f t="shared" si="46"/>
        <v>3.7068511797839678E-3</v>
      </c>
    </row>
    <row r="23" spans="1:58" x14ac:dyDescent="0.3">
      <c r="A23" s="1" t="s">
        <v>35</v>
      </c>
      <c r="C23" s="1">
        <v>0</v>
      </c>
      <c r="D23" s="1">
        <v>8.9999999999999993E-3</v>
      </c>
      <c r="E23">
        <v>0.113</v>
      </c>
      <c r="F23" s="1">
        <v>1.7999999999999999E-2</v>
      </c>
      <c r="G23" s="1"/>
      <c r="H23">
        <f t="shared" si="2"/>
        <v>8.9999999999999993E-3</v>
      </c>
      <c r="J23">
        <f t="shared" si="3"/>
        <v>0.122</v>
      </c>
      <c r="L23">
        <f t="shared" si="4"/>
        <v>0</v>
      </c>
      <c r="M23">
        <f t="shared" si="4"/>
        <v>0.64239828693790146</v>
      </c>
      <c r="N23">
        <f t="shared" si="4"/>
        <v>8.0656673804425409</v>
      </c>
      <c r="O23">
        <f t="shared" si="5"/>
        <v>0.58120762027768813</v>
      </c>
      <c r="Q23">
        <f t="shared" si="6"/>
        <v>0.64239828693790146</v>
      </c>
      <c r="S23">
        <f t="shared" si="7"/>
        <v>8.708065667380442</v>
      </c>
      <c r="U23">
        <f t="shared" si="8"/>
        <v>14.982710762154015</v>
      </c>
      <c r="AP23">
        <f t="shared" ref="AP23:AP25" si="47">($AI$22-L23)/48</f>
        <v>0.22134487270996905</v>
      </c>
      <c r="AQ23">
        <f t="shared" ref="AQ23:AQ25" si="48">($AJ$22-M23)/48</f>
        <v>-8.5504401617891856E-4</v>
      </c>
      <c r="AR23">
        <f t="shared" ref="AR23:AR25" si="49">($AK$22-N23)/48</f>
        <v>4.4016178919819161E-2</v>
      </c>
      <c r="AS23">
        <f t="shared" ref="AS23:AS25" si="50">($AL$22-O23)/48</f>
        <v>9.6094338607254345E-2</v>
      </c>
      <c r="AW23">
        <f t="shared" ref="AW23:AW25" si="51">AP23/$AU$22</f>
        <v>9.8882151161891283E-3</v>
      </c>
      <c r="AX23">
        <f t="shared" si="45"/>
        <v>-3.8197673441778573E-5</v>
      </c>
      <c r="AY23">
        <f t="shared" si="45"/>
        <v>1.9663497980463426E-3</v>
      </c>
      <c r="AZ23">
        <f t="shared" si="45"/>
        <v>4.2928552171231441E-3</v>
      </c>
    </row>
    <row r="24" spans="1:58" x14ac:dyDescent="0.3">
      <c r="A24" s="1" t="s">
        <v>36</v>
      </c>
      <c r="C24" s="1">
        <v>0</v>
      </c>
      <c r="D24" s="1">
        <v>8.5000000000000006E-3</v>
      </c>
      <c r="E24">
        <v>0.115</v>
      </c>
      <c r="F24" s="1">
        <v>5.3999999999999999E-2</v>
      </c>
      <c r="G24" s="1"/>
      <c r="H24">
        <f t="shared" si="2"/>
        <v>8.5000000000000006E-3</v>
      </c>
      <c r="J24">
        <f t="shared" si="3"/>
        <v>0.1235</v>
      </c>
      <c r="L24">
        <f t="shared" si="4"/>
        <v>0</v>
      </c>
      <c r="M24">
        <f t="shared" si="4"/>
        <v>0.60670949321912926</v>
      </c>
      <c r="N24">
        <f t="shared" si="4"/>
        <v>8.2084225553176307</v>
      </c>
      <c r="O24">
        <f t="shared" si="5"/>
        <v>1.7436228608330644</v>
      </c>
      <c r="Q24">
        <f t="shared" si="6"/>
        <v>0.60670949321912926</v>
      </c>
      <c r="S24">
        <f t="shared" si="7"/>
        <v>8.8151320485367606</v>
      </c>
      <c r="U24">
        <f t="shared" si="8"/>
        <v>5.0556414730219155</v>
      </c>
      <c r="AP24">
        <f t="shared" si="47"/>
        <v>0.22134487270996905</v>
      </c>
      <c r="AQ24">
        <f t="shared" si="48"/>
        <v>-1.1152748037116429E-4</v>
      </c>
      <c r="AR24">
        <f t="shared" si="49"/>
        <v>4.1042112776588126E-2</v>
      </c>
      <c r="AS24">
        <f t="shared" si="50"/>
        <v>7.1877354429017326E-2</v>
      </c>
      <c r="AW24">
        <f t="shared" si="51"/>
        <v>9.8882151161891283E-3</v>
      </c>
      <c r="AX24">
        <f t="shared" si="45"/>
        <v>-4.98230523153638E-6</v>
      </c>
      <c r="AY24">
        <f t="shared" si="45"/>
        <v>1.8334883252053731E-3</v>
      </c>
      <c r="AZ24">
        <f t="shared" si="45"/>
        <v>3.2110016097277416E-3</v>
      </c>
    </row>
    <row r="25" spans="1:58" x14ac:dyDescent="0.3">
      <c r="A25" s="1" t="s">
        <v>37</v>
      </c>
      <c r="C25" s="1">
        <v>0</v>
      </c>
      <c r="D25" s="1">
        <v>8.8999999999999999E-3</v>
      </c>
      <c r="E25">
        <v>0.16700000000000001</v>
      </c>
      <c r="F25" s="1">
        <v>5.7000000000000002E-2</v>
      </c>
      <c r="G25" s="1"/>
      <c r="H25">
        <f t="shared" si="2"/>
        <v>8.8999999999999999E-3</v>
      </c>
      <c r="J25">
        <f t="shared" si="3"/>
        <v>0.1759</v>
      </c>
      <c r="L25">
        <f t="shared" si="4"/>
        <v>0</v>
      </c>
      <c r="M25">
        <f t="shared" si="4"/>
        <v>0.63526052819414702</v>
      </c>
      <c r="N25">
        <f t="shared" si="4"/>
        <v>11.920057102069951</v>
      </c>
      <c r="O25">
        <f t="shared" si="5"/>
        <v>1.8404907975460125</v>
      </c>
      <c r="Q25">
        <f t="shared" si="6"/>
        <v>0.63526052819414702</v>
      </c>
      <c r="S25">
        <f t="shared" si="7"/>
        <v>12.555317630264097</v>
      </c>
      <c r="U25">
        <f t="shared" si="8"/>
        <v>6.8217225791101583</v>
      </c>
      <c r="AP25">
        <f t="shared" si="47"/>
        <v>0.22134487270996905</v>
      </c>
      <c r="AQ25">
        <f t="shared" si="48"/>
        <v>-7.0634070901736767E-4</v>
      </c>
      <c r="AR25">
        <f t="shared" si="49"/>
        <v>-3.6283606947418535E-2</v>
      </c>
      <c r="AS25">
        <f t="shared" si="50"/>
        <v>6.9859272414164245E-2</v>
      </c>
      <c r="AW25">
        <f t="shared" si="51"/>
        <v>9.8882151161891283E-3</v>
      </c>
      <c r="AX25">
        <f t="shared" si="45"/>
        <v>-3.155459979973013E-5</v>
      </c>
      <c r="AY25">
        <f t="shared" si="45"/>
        <v>-1.6209099686598247E-3</v>
      </c>
      <c r="AZ25">
        <f t="shared" si="45"/>
        <v>3.1208471424447916E-3</v>
      </c>
    </row>
    <row r="26" spans="1:58" s="3" customFormat="1" x14ac:dyDescent="0.3">
      <c r="A26" s="2" t="s">
        <v>38</v>
      </c>
      <c r="C26" s="2">
        <v>5.0000000000000001E-3</v>
      </c>
      <c r="D26" s="2">
        <v>8.8000000000000005E-3</v>
      </c>
      <c r="E26" s="3">
        <v>0.01</v>
      </c>
      <c r="F26" s="2">
        <v>0.28799999999999998</v>
      </c>
      <c r="G26" s="2"/>
      <c r="H26" s="3">
        <f t="shared" si="2"/>
        <v>1.38E-2</v>
      </c>
      <c r="J26" s="3">
        <f t="shared" si="3"/>
        <v>2.3800000000000002E-2</v>
      </c>
      <c r="L26" s="3">
        <f t="shared" si="4"/>
        <v>0.35688793718772305</v>
      </c>
      <c r="M26" s="3">
        <f t="shared" si="4"/>
        <v>0.62812276945039269</v>
      </c>
      <c r="N26" s="3">
        <f t="shared" si="4"/>
        <v>0.7137758743754461</v>
      </c>
      <c r="O26" s="3">
        <f t="shared" si="5"/>
        <v>9.2993219244430101</v>
      </c>
      <c r="Q26" s="3">
        <f t="shared" si="6"/>
        <v>0.98501070663811574</v>
      </c>
      <c r="S26" s="3">
        <f t="shared" si="7"/>
        <v>1.6987865810135618</v>
      </c>
      <c r="U26" s="3">
        <f t="shared" si="8"/>
        <v>0.18267854310413195</v>
      </c>
      <c r="W26" s="3">
        <f>AVERAGE(L26:L29)</f>
        <v>0.12491077801570308</v>
      </c>
      <c r="X26" s="3">
        <f t="shared" ref="X26:AF26" si="52">AVERAGE(M26:M29)</f>
        <v>0.63704496788008569</v>
      </c>
      <c r="Y26" s="3">
        <f t="shared" si="52"/>
        <v>1.3026409707351891</v>
      </c>
      <c r="Z26" s="3">
        <f t="shared" si="52"/>
        <v>12.261866322247336</v>
      </c>
      <c r="AB26" s="3">
        <f t="shared" si="52"/>
        <v>0.76195574589578885</v>
      </c>
      <c r="AD26" s="3">
        <f t="shared" si="52"/>
        <v>2.064596716630978</v>
      </c>
      <c r="AF26" s="3">
        <f t="shared" si="52"/>
        <v>0.17591930000827566</v>
      </c>
      <c r="AI26" s="3">
        <f>AI2+10</f>
        <v>10.624553890078515</v>
      </c>
      <c r="AJ26" s="3">
        <f>AJ2</f>
        <v>0.60135617416131337</v>
      </c>
      <c r="AK26" s="3">
        <f>AK2+10</f>
        <v>10.178443968593861</v>
      </c>
      <c r="AL26" s="3">
        <f>AL2+20</f>
        <v>20.193735873425897</v>
      </c>
      <c r="AN26" s="3">
        <f>(AI26+AJ26+AK26)/AL26</f>
        <v>1.0599501829179074</v>
      </c>
      <c r="AP26" s="3">
        <f>($AI$26-L26)/48</f>
        <v>0.21390970735189149</v>
      </c>
      <c r="AQ26" s="3">
        <f>($AJ$26-M26)/48</f>
        <v>-5.5763740185581917E-4</v>
      </c>
      <c r="AR26" s="3">
        <f>($AK$26-N26)/48</f>
        <v>0.19718058529621696</v>
      </c>
      <c r="AS26" s="3">
        <f>($AL$26-O26)/48</f>
        <v>0.2269669572704768</v>
      </c>
      <c r="AU26" s="3">
        <v>28.931668115120356</v>
      </c>
      <c r="AW26" s="3">
        <f>AP26/$AU$26</f>
        <v>7.3936181799381748E-3</v>
      </c>
      <c r="AX26" s="3">
        <f t="shared" ref="AX26:AZ29" si="53">AQ26/$AU$26</f>
        <v>-1.927429139712774E-5</v>
      </c>
      <c r="AY26" s="3">
        <f t="shared" si="53"/>
        <v>6.815389438024344E-3</v>
      </c>
      <c r="AZ26" s="3">
        <f t="shared" si="53"/>
        <v>7.8449315942435635E-3</v>
      </c>
      <c r="BC26" s="3">
        <f>AVERAGE(AW26:AW29)</f>
        <v>7.560662038713281E-3</v>
      </c>
      <c r="BD26" s="3">
        <f>AVERAGE(AX26:AX29)</f>
        <v>-2.5699055196170259E-5</v>
      </c>
      <c r="BE26" s="3">
        <f t="shared" ref="BE26:BF26" si="54">AVERAGE(AY26:AY29)</f>
        <v>6.3913550272875356E-3</v>
      </c>
      <c r="BF26" s="3">
        <f t="shared" si="54"/>
        <v>5.711640326395765E-3</v>
      </c>
    </row>
    <row r="27" spans="1:58" s="3" customFormat="1" x14ac:dyDescent="0.3">
      <c r="A27" s="2" t="s">
        <v>39</v>
      </c>
      <c r="C27" s="2">
        <v>2E-3</v>
      </c>
      <c r="D27" s="2">
        <v>8.9999999999999993E-3</v>
      </c>
      <c r="E27" s="3">
        <v>2.4E-2</v>
      </c>
      <c r="F27" s="2">
        <v>0.315</v>
      </c>
      <c r="G27" s="2"/>
      <c r="H27" s="3">
        <f t="shared" si="2"/>
        <v>1.0999999999999999E-2</v>
      </c>
      <c r="J27" s="3">
        <f t="shared" si="3"/>
        <v>3.5000000000000003E-2</v>
      </c>
      <c r="L27" s="3">
        <f t="shared" si="4"/>
        <v>0.14275517487508924</v>
      </c>
      <c r="M27" s="3">
        <f t="shared" si="4"/>
        <v>0.64239828693790146</v>
      </c>
      <c r="N27" s="3">
        <f t="shared" si="4"/>
        <v>1.7130620985010707</v>
      </c>
      <c r="O27" s="3">
        <f t="shared" si="5"/>
        <v>10.171133354859542</v>
      </c>
      <c r="Q27" s="3">
        <f t="shared" si="6"/>
        <v>0.78515346181299073</v>
      </c>
      <c r="S27" s="3">
        <f t="shared" si="7"/>
        <v>2.4982155603140614</v>
      </c>
      <c r="U27" s="3">
        <f t="shared" si="8"/>
        <v>0.24561820921563962</v>
      </c>
      <c r="AP27" s="3">
        <f t="shared" ref="AP27:AP29" si="55">($AI$26-L27)/48</f>
        <v>0.21837080656673802</v>
      </c>
      <c r="AQ27" s="3">
        <f t="shared" ref="AQ27:AQ29" si="56">($AJ$26-M27)/48</f>
        <v>-8.5504401617891856E-4</v>
      </c>
      <c r="AR27" s="3">
        <f t="shared" ref="AR27:AR29" si="57">($AK$26-N27)/48</f>
        <v>0.17636212229359979</v>
      </c>
      <c r="AS27" s="3">
        <f t="shared" ref="AS27:AS29" si="58">($AL$26-O27)/48</f>
        <v>0.20880421913679906</v>
      </c>
      <c r="AW27" s="3">
        <f t="shared" ref="AW27:AW29" si="59">AP27/$AU$26</f>
        <v>7.5478125111151954E-3</v>
      </c>
      <c r="AX27" s="3">
        <f t="shared" si="53"/>
        <v>-2.9553913475595722E-5</v>
      </c>
      <c r="AY27" s="3">
        <f t="shared" si="53"/>
        <v>6.0958158925315782E-3</v>
      </c>
      <c r="AZ27" s="3">
        <f t="shared" si="53"/>
        <v>7.2171510576562008E-3</v>
      </c>
    </row>
    <row r="28" spans="1:58" s="3" customFormat="1" x14ac:dyDescent="0.3">
      <c r="A28" s="2" t="s">
        <v>40</v>
      </c>
      <c r="C28" s="2">
        <v>0</v>
      </c>
      <c r="D28" s="2">
        <v>8.8000000000000005E-3</v>
      </c>
      <c r="E28" s="3">
        <v>2E-3</v>
      </c>
      <c r="F28" s="2">
        <v>0.46</v>
      </c>
      <c r="G28" s="2"/>
      <c r="H28" s="3">
        <f t="shared" si="2"/>
        <v>8.8000000000000005E-3</v>
      </c>
      <c r="J28" s="3">
        <f t="shared" si="3"/>
        <v>1.0800000000000001E-2</v>
      </c>
      <c r="L28" s="3">
        <f t="shared" si="4"/>
        <v>0</v>
      </c>
      <c r="M28" s="3">
        <f t="shared" si="4"/>
        <v>0.62812276945039269</v>
      </c>
      <c r="N28" s="3">
        <f t="shared" si="4"/>
        <v>0.14275517487508924</v>
      </c>
      <c r="O28" s="3">
        <f t="shared" si="5"/>
        <v>14.853083629318697</v>
      </c>
      <c r="Q28" s="3">
        <f t="shared" si="6"/>
        <v>0.62812276945039269</v>
      </c>
      <c r="S28" s="3">
        <f t="shared" si="7"/>
        <v>0.77087794432548196</v>
      </c>
      <c r="U28" s="3">
        <f t="shared" si="8"/>
        <v>5.1900195512522118E-2</v>
      </c>
      <c r="AP28" s="3">
        <f t="shared" si="55"/>
        <v>0.22134487270996905</v>
      </c>
      <c r="AQ28" s="3">
        <f t="shared" si="56"/>
        <v>-5.5763740185581917E-4</v>
      </c>
      <c r="AR28" s="3">
        <f t="shared" si="57"/>
        <v>0.20907684986914107</v>
      </c>
      <c r="AS28" s="3">
        <f t="shared" si="58"/>
        <v>0.11126358841890001</v>
      </c>
      <c r="AW28" s="3">
        <f t="shared" si="59"/>
        <v>7.6506087318998772E-3</v>
      </c>
      <c r="AX28" s="3">
        <f t="shared" si="53"/>
        <v>-1.927429139712774E-5</v>
      </c>
      <c r="AY28" s="3">
        <f t="shared" si="53"/>
        <v>7.2265743211630679E-3</v>
      </c>
      <c r="AZ28" s="3">
        <f t="shared" si="53"/>
        <v>3.8457370648722149E-3</v>
      </c>
    </row>
    <row r="29" spans="1:58" s="3" customFormat="1" x14ac:dyDescent="0.3">
      <c r="A29" s="2" t="s">
        <v>41</v>
      </c>
      <c r="C29" s="2">
        <v>0</v>
      </c>
      <c r="D29" s="2">
        <v>9.1000000000000004E-3</v>
      </c>
      <c r="E29" s="3">
        <v>3.6999999999999998E-2</v>
      </c>
      <c r="F29" s="2">
        <v>0.45600000000000002</v>
      </c>
      <c r="G29" s="2"/>
      <c r="H29" s="3">
        <f t="shared" si="2"/>
        <v>9.1000000000000004E-3</v>
      </c>
      <c r="J29" s="3">
        <f t="shared" si="3"/>
        <v>4.6100000000000002E-2</v>
      </c>
      <c r="L29" s="3">
        <f t="shared" si="4"/>
        <v>0</v>
      </c>
      <c r="M29" s="3">
        <f t="shared" si="4"/>
        <v>0.64953604568165602</v>
      </c>
      <c r="N29" s="3">
        <f t="shared" si="4"/>
        <v>2.6409707351891503</v>
      </c>
      <c r="O29" s="3">
        <f t="shared" si="5"/>
        <v>14.7239263803681</v>
      </c>
      <c r="Q29" s="3">
        <f t="shared" si="6"/>
        <v>0.64953604568165602</v>
      </c>
      <c r="S29" s="3">
        <f t="shared" si="7"/>
        <v>3.2905067808708064</v>
      </c>
      <c r="U29" s="3">
        <f t="shared" si="8"/>
        <v>0.22348025220080892</v>
      </c>
      <c r="AP29" s="3">
        <f t="shared" si="55"/>
        <v>0.22134487270996905</v>
      </c>
      <c r="AQ29" s="3">
        <f t="shared" si="56"/>
        <v>-1.0037473233404717E-3</v>
      </c>
      <c r="AR29" s="3">
        <f t="shared" si="57"/>
        <v>0.15703069236259815</v>
      </c>
      <c r="AS29" s="3">
        <f t="shared" si="58"/>
        <v>0.1139543644387041</v>
      </c>
      <c r="AW29" s="3">
        <f t="shared" si="59"/>
        <v>7.6506087318998772E-3</v>
      </c>
      <c r="AX29" s="3">
        <f t="shared" si="53"/>
        <v>-3.4693724514829832E-5</v>
      </c>
      <c r="AY29" s="3">
        <f t="shared" si="53"/>
        <v>5.4276404574311529E-3</v>
      </c>
      <c r="AZ29" s="3">
        <f t="shared" si="53"/>
        <v>3.9387415888110832E-3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7E5F-9F35-4270-A2C5-2A0758E25CBF}">
  <dimension ref="A1:BG56"/>
  <sheetViews>
    <sheetView workbookViewId="0">
      <selection activeCell="L1" sqref="L1:O1048576"/>
    </sheetView>
  </sheetViews>
  <sheetFormatPr defaultRowHeight="14.4" x14ac:dyDescent="0.3"/>
  <cols>
    <col min="57" max="57" width="12.6640625" bestFit="1" customWidth="1"/>
  </cols>
  <sheetData>
    <row r="1" spans="1:59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H1" t="s">
        <v>12</v>
      </c>
      <c r="J1" t="s">
        <v>1</v>
      </c>
      <c r="L1" t="s">
        <v>8</v>
      </c>
      <c r="M1" t="s">
        <v>9</v>
      </c>
      <c r="N1" t="s">
        <v>10</v>
      </c>
      <c r="O1" t="s">
        <v>11</v>
      </c>
      <c r="Q1" t="s">
        <v>12</v>
      </c>
      <c r="S1" t="s">
        <v>1</v>
      </c>
      <c r="U1" t="s">
        <v>13</v>
      </c>
      <c r="W1" t="s">
        <v>42</v>
      </c>
      <c r="X1" t="s">
        <v>43</v>
      </c>
      <c r="Y1" t="s">
        <v>44</v>
      </c>
      <c r="Z1" t="s">
        <v>45</v>
      </c>
      <c r="AB1" t="s">
        <v>46</v>
      </c>
      <c r="AD1" t="s">
        <v>47</v>
      </c>
      <c r="AF1" t="s">
        <v>48</v>
      </c>
      <c r="AI1" t="s">
        <v>50</v>
      </c>
      <c r="AJ1" t="s">
        <v>51</v>
      </c>
      <c r="AK1" t="s">
        <v>52</v>
      </c>
      <c r="AL1" t="s">
        <v>53</v>
      </c>
      <c r="AN1" t="s">
        <v>73</v>
      </c>
      <c r="AQ1" t="s">
        <v>54</v>
      </c>
      <c r="AR1" t="s">
        <v>55</v>
      </c>
      <c r="AS1" t="s">
        <v>56</v>
      </c>
      <c r="AT1" t="s">
        <v>57</v>
      </c>
      <c r="AV1" t="s">
        <v>68</v>
      </c>
      <c r="AX1" t="s">
        <v>69</v>
      </c>
      <c r="AY1" t="s">
        <v>70</v>
      </c>
      <c r="AZ1" t="s">
        <v>71</v>
      </c>
      <c r="BA1" t="s">
        <v>72</v>
      </c>
      <c r="BD1" t="s">
        <v>58</v>
      </c>
      <c r="BE1" t="s">
        <v>59</v>
      </c>
      <c r="BF1" t="s">
        <v>60</v>
      </c>
      <c r="BG1" t="s">
        <v>61</v>
      </c>
    </row>
    <row r="2" spans="1:59" s="3" customFormat="1" x14ac:dyDescent="0.3">
      <c r="A2" s="2" t="s">
        <v>14</v>
      </c>
      <c r="B2" s="5">
        <v>45083</v>
      </c>
      <c r="C2" s="2">
        <v>0</v>
      </c>
      <c r="D2" s="2">
        <v>9.7000000000000003E-3</v>
      </c>
      <c r="E2" s="3">
        <v>0.03</v>
      </c>
      <c r="F2" s="2">
        <v>0</v>
      </c>
      <c r="G2" s="2"/>
      <c r="H2" s="3">
        <f>C2+D2</f>
        <v>9.7000000000000003E-3</v>
      </c>
      <c r="J2" s="3">
        <f>E2+H2</f>
        <v>3.9699999999999999E-2</v>
      </c>
      <c r="L2" s="3">
        <f>(C2/14.01)*1000</f>
        <v>0</v>
      </c>
      <c r="M2" s="3">
        <f>(D2/14.01)*1000</f>
        <v>0.69236259814418277</v>
      </c>
      <c r="N2" s="3">
        <f>(E2/14.01)*1000</f>
        <v>2.1413276231263385</v>
      </c>
      <c r="O2" s="3">
        <f>(F2/30.97)*1000</f>
        <v>0</v>
      </c>
      <c r="Q2" s="3">
        <f>L2+M2</f>
        <v>0.69236259814418277</v>
      </c>
      <c r="S2" s="3">
        <f>L2+M2+N2</f>
        <v>2.8336902212705213</v>
      </c>
      <c r="U2" s="3" t="e">
        <f>S2/O2</f>
        <v>#DIV/0!</v>
      </c>
      <c r="W2" s="3">
        <f>AVERAGE(L2:L5)</f>
        <v>0</v>
      </c>
      <c r="X2" s="3">
        <f t="shared" ref="X2:AF2" si="0">AVERAGE(M2:M5)</f>
        <v>0.66559600285510356</v>
      </c>
      <c r="Y2" s="3">
        <f t="shared" si="0"/>
        <v>2.7837259100642395</v>
      </c>
      <c r="Z2" s="3">
        <f t="shared" si="0"/>
        <v>0</v>
      </c>
      <c r="AB2" s="3">
        <f t="shared" si="0"/>
        <v>0.66559600285510356</v>
      </c>
      <c r="AD2" s="3">
        <f t="shared" si="0"/>
        <v>3.4493219129193431</v>
      </c>
      <c r="AF2" s="3" t="e">
        <f t="shared" si="0"/>
        <v>#DIV/0!</v>
      </c>
      <c r="AI2" s="3">
        <f>W2</f>
        <v>0</v>
      </c>
      <c r="AJ2" s="3">
        <f t="shared" ref="AJ2:AL2" si="1">X2</f>
        <v>0.66559600285510356</v>
      </c>
      <c r="AK2" s="3">
        <f t="shared" si="1"/>
        <v>2.7837259100642395</v>
      </c>
      <c r="AL2" s="3">
        <f t="shared" si="1"/>
        <v>0</v>
      </c>
      <c r="AN2" s="3" t="e">
        <f>(AI2+AJ2+AK2)/AL2</f>
        <v>#DIV/0!</v>
      </c>
    </row>
    <row r="3" spans="1:59" s="3" customFormat="1" x14ac:dyDescent="0.3">
      <c r="A3" s="2" t="s">
        <v>15</v>
      </c>
      <c r="B3" s="5">
        <v>45083</v>
      </c>
      <c r="C3" s="2">
        <v>0</v>
      </c>
      <c r="D3" s="2">
        <v>9.1999999999999998E-3</v>
      </c>
      <c r="E3" s="3">
        <v>7.0999999999999994E-2</v>
      </c>
      <c r="F3" s="2">
        <v>0</v>
      </c>
      <c r="G3" s="2"/>
      <c r="H3" s="3">
        <f t="shared" ref="H3:H29" si="2">C3+D3</f>
        <v>9.1999999999999998E-3</v>
      </c>
      <c r="J3" s="3">
        <f t="shared" ref="J3:J29" si="3">E3+H3</f>
        <v>8.0199999999999994E-2</v>
      </c>
      <c r="L3" s="3">
        <f t="shared" ref="L3:N29" si="4">(C3/14.01)*1000</f>
        <v>0</v>
      </c>
      <c r="M3" s="3">
        <f t="shared" si="4"/>
        <v>0.65667380442541035</v>
      </c>
      <c r="N3" s="3">
        <f t="shared" si="4"/>
        <v>5.0678087080656669</v>
      </c>
      <c r="O3" s="3">
        <f t="shared" ref="O3:O29" si="5">(F3/30.97)*1000</f>
        <v>0</v>
      </c>
      <c r="Q3" s="3">
        <f t="shared" ref="Q3:Q29" si="6">L3+M3</f>
        <v>0.65667380442541035</v>
      </c>
      <c r="S3" s="3">
        <f t="shared" ref="S3:S29" si="7">L3+M3+N3</f>
        <v>5.7244825124910772</v>
      </c>
      <c r="U3" s="3" t="e">
        <f t="shared" ref="U3:U29" si="8">S3/O3</f>
        <v>#DIV/0!</v>
      </c>
    </row>
    <row r="4" spans="1:59" s="3" customFormat="1" x14ac:dyDescent="0.3">
      <c r="A4" s="2" t="s">
        <v>16</v>
      </c>
      <c r="B4" s="5">
        <v>45083</v>
      </c>
      <c r="C4" s="2">
        <v>0</v>
      </c>
      <c r="D4" s="2">
        <v>9.1000000000000004E-3</v>
      </c>
      <c r="E4" s="3">
        <v>1.2999999999999999E-2</v>
      </c>
      <c r="F4" s="2">
        <v>0</v>
      </c>
      <c r="G4" s="2"/>
      <c r="H4" s="3">
        <f t="shared" si="2"/>
        <v>9.1000000000000004E-3</v>
      </c>
      <c r="J4" s="3">
        <f t="shared" si="3"/>
        <v>2.2100000000000002E-2</v>
      </c>
      <c r="L4" s="3">
        <f t="shared" si="4"/>
        <v>0</v>
      </c>
      <c r="M4" s="3">
        <f t="shared" si="4"/>
        <v>0.64953604568165602</v>
      </c>
      <c r="N4" s="3">
        <f t="shared" si="4"/>
        <v>0.92790863668807999</v>
      </c>
      <c r="O4" s="3">
        <f t="shared" si="5"/>
        <v>0</v>
      </c>
      <c r="Q4" s="3">
        <f t="shared" si="6"/>
        <v>0.64953604568165602</v>
      </c>
      <c r="S4" s="3">
        <f t="shared" si="7"/>
        <v>1.5774446823697361</v>
      </c>
      <c r="U4" s="3" t="e">
        <f t="shared" si="8"/>
        <v>#DIV/0!</v>
      </c>
    </row>
    <row r="5" spans="1:59" s="3" customFormat="1" x14ac:dyDescent="0.3">
      <c r="A5" s="2" t="s">
        <v>17</v>
      </c>
      <c r="B5" s="5">
        <v>45083</v>
      </c>
      <c r="C5" s="2">
        <v>0</v>
      </c>
      <c r="D5" s="2">
        <v>9.2999999999999992E-3</v>
      </c>
      <c r="E5" s="3">
        <v>4.2000000000000003E-2</v>
      </c>
      <c r="F5" s="2">
        <v>0</v>
      </c>
      <c r="G5" s="2"/>
      <c r="H5" s="3">
        <f t="shared" si="2"/>
        <v>9.2999999999999992E-3</v>
      </c>
      <c r="J5" s="3">
        <f t="shared" si="3"/>
        <v>5.1299999999999998E-2</v>
      </c>
      <c r="L5" s="3">
        <f t="shared" si="4"/>
        <v>0</v>
      </c>
      <c r="M5" s="3">
        <f t="shared" si="4"/>
        <v>0.6638115631691649</v>
      </c>
      <c r="N5" s="3">
        <f t="shared" si="4"/>
        <v>2.9978586723768736</v>
      </c>
      <c r="O5" s="3">
        <f t="shared" si="5"/>
        <v>0</v>
      </c>
      <c r="Q5" s="3">
        <f t="shared" si="6"/>
        <v>0.6638115631691649</v>
      </c>
      <c r="S5" s="3">
        <f t="shared" si="7"/>
        <v>3.6616702355460387</v>
      </c>
      <c r="U5" s="3" t="e">
        <f t="shared" si="8"/>
        <v>#DIV/0!</v>
      </c>
    </row>
    <row r="6" spans="1:59" x14ac:dyDescent="0.3">
      <c r="A6" s="1" t="s">
        <v>18</v>
      </c>
      <c r="B6" s="4">
        <v>45085</v>
      </c>
      <c r="C6" s="1">
        <v>6.0000000000000001E-3</v>
      </c>
      <c r="D6" s="1">
        <v>8.6E-3</v>
      </c>
      <c r="E6">
        <v>5.0000000000000001E-3</v>
      </c>
      <c r="F6" s="1">
        <v>0</v>
      </c>
      <c r="G6" s="1"/>
      <c r="H6">
        <f t="shared" si="2"/>
        <v>1.46E-2</v>
      </c>
      <c r="J6">
        <f t="shared" si="3"/>
        <v>1.9599999999999999E-2</v>
      </c>
      <c r="L6">
        <f t="shared" si="4"/>
        <v>0.42826552462526768</v>
      </c>
      <c r="M6">
        <f t="shared" si="4"/>
        <v>0.6138472519628837</v>
      </c>
      <c r="N6">
        <f t="shared" si="4"/>
        <v>0.35688793718772305</v>
      </c>
      <c r="O6">
        <f t="shared" si="5"/>
        <v>0</v>
      </c>
      <c r="Q6">
        <f t="shared" si="6"/>
        <v>1.0421127765881515</v>
      </c>
      <c r="S6">
        <f t="shared" si="7"/>
        <v>1.3990007137758744</v>
      </c>
      <c r="U6" t="e">
        <f t="shared" si="8"/>
        <v>#DIV/0!</v>
      </c>
      <c r="W6">
        <f>AVERAGE(L6:L9)</f>
        <v>0.30335474660956463</v>
      </c>
      <c r="X6">
        <f t="shared" ref="X6:AF6" si="9">AVERAGE(M6:M9)</f>
        <v>0.63347608850820847</v>
      </c>
      <c r="Y6">
        <f>AVERAGE(N6:N9)</f>
        <v>1.1420413990007139</v>
      </c>
      <c r="Z6">
        <f t="shared" si="9"/>
        <v>0</v>
      </c>
      <c r="AB6">
        <f t="shared" si="9"/>
        <v>0.9368308351177731</v>
      </c>
      <c r="AD6">
        <f t="shared" si="9"/>
        <v>2.0788722341184869</v>
      </c>
      <c r="AF6" t="e">
        <f t="shared" si="9"/>
        <v>#DIV/0!</v>
      </c>
      <c r="AI6">
        <f>AI2</f>
        <v>0</v>
      </c>
      <c r="AJ6">
        <f t="shared" ref="AJ6:AL6" si="10">AJ2</f>
        <v>0.66559600285510356</v>
      </c>
      <c r="AK6">
        <f t="shared" si="10"/>
        <v>2.7837259100642395</v>
      </c>
      <c r="AL6">
        <f t="shared" si="10"/>
        <v>0</v>
      </c>
      <c r="AN6" s="3" t="e">
        <f>(AI6+AJ6+AK6)/AL6</f>
        <v>#DIV/0!</v>
      </c>
      <c r="AQ6">
        <f>($AI$6-L6)/48</f>
        <v>-8.9221984296930772E-3</v>
      </c>
      <c r="AR6">
        <f>($AJ$6-M6)/48</f>
        <v>1.0780989769212472E-3</v>
      </c>
      <c r="AS6">
        <f>($AK$6-N6)/48</f>
        <v>5.0559124434927431E-2</v>
      </c>
      <c r="AT6">
        <f>($AL$6-O6)/48</f>
        <v>0</v>
      </c>
      <c r="AV6">
        <v>3.3847973724573399</v>
      </c>
      <c r="AX6">
        <f>AQ6/$AV$6</f>
        <v>-2.6359623480845537E-3</v>
      </c>
      <c r="AY6">
        <f t="shared" ref="AY6:BA9" si="11">AR6/$AV$6</f>
        <v>3.18512117060217E-4</v>
      </c>
      <c r="AZ6">
        <f t="shared" si="11"/>
        <v>1.4937119972479136E-2</v>
      </c>
      <c r="BA6">
        <f t="shared" si="11"/>
        <v>0</v>
      </c>
      <c r="BD6">
        <f>AVERAGE(AX6:AX9)</f>
        <v>-1.8671399965598922E-3</v>
      </c>
      <c r="BE6">
        <f>AVERAGE(AY6:AY9)</f>
        <v>1.9769717610634179E-4</v>
      </c>
      <c r="BF6">
        <f t="shared" ref="BF6" si="12">AVERAGE(AZ6:AZ9)</f>
        <v>1.010452233432412E-2</v>
      </c>
      <c r="BG6">
        <f>AVERAGE(BA6:BA9)</f>
        <v>0</v>
      </c>
    </row>
    <row r="7" spans="1:59" x14ac:dyDescent="0.3">
      <c r="A7" s="1" t="s">
        <v>19</v>
      </c>
      <c r="B7" s="4">
        <v>45085</v>
      </c>
      <c r="C7" s="1">
        <v>8.0000000000000002E-3</v>
      </c>
      <c r="D7" s="1">
        <v>9.2999999999999992E-3</v>
      </c>
      <c r="E7">
        <v>2.7E-2</v>
      </c>
      <c r="F7" s="1">
        <v>0</v>
      </c>
      <c r="G7" s="1"/>
      <c r="H7">
        <f t="shared" si="2"/>
        <v>1.7299999999999999E-2</v>
      </c>
      <c r="J7">
        <f t="shared" si="3"/>
        <v>4.4299999999999999E-2</v>
      </c>
      <c r="L7">
        <f t="shared" si="4"/>
        <v>0.57102069950035694</v>
      </c>
      <c r="M7">
        <f t="shared" si="4"/>
        <v>0.6638115631691649</v>
      </c>
      <c r="N7">
        <f t="shared" si="4"/>
        <v>1.9271948608137046</v>
      </c>
      <c r="O7">
        <f t="shared" si="5"/>
        <v>0</v>
      </c>
      <c r="Q7">
        <f t="shared" si="6"/>
        <v>1.2348322626695218</v>
      </c>
      <c r="S7">
        <f t="shared" si="7"/>
        <v>3.1620271234832265</v>
      </c>
      <c r="U7" t="e">
        <f t="shared" si="8"/>
        <v>#DIV/0!</v>
      </c>
      <c r="AQ7">
        <f t="shared" ref="AQ7:AQ9" si="13">($AI$6-L7)/48</f>
        <v>-1.1896264572924102E-2</v>
      </c>
      <c r="AR7">
        <f t="shared" ref="AR7:AR9" si="14">($AJ$6-M7)/48</f>
        <v>3.7175826790388868E-5</v>
      </c>
      <c r="AS7">
        <f t="shared" ref="AS7:AS8" si="15">($AK$6-N7)/48</f>
        <v>1.7844396859386144E-2</v>
      </c>
      <c r="AT7">
        <f t="shared" ref="AT7:AT9" si="16">($AL$6-O7)/48</f>
        <v>0</v>
      </c>
      <c r="AX7">
        <f t="shared" ref="AX7:AX9" si="17">AQ7/$AV$6</f>
        <v>-3.5146164641127382E-3</v>
      </c>
      <c r="AY7">
        <f t="shared" si="11"/>
        <v>1.0983176450352616E-5</v>
      </c>
      <c r="AZ7">
        <f t="shared" si="11"/>
        <v>5.271924696169104E-3</v>
      </c>
      <c r="BA7">
        <f t="shared" si="11"/>
        <v>0</v>
      </c>
    </row>
    <row r="8" spans="1:59" x14ac:dyDescent="0.3">
      <c r="A8" s="1" t="s">
        <v>20</v>
      </c>
      <c r="B8" s="4">
        <v>45085</v>
      </c>
      <c r="C8" s="1">
        <v>3.0000000000000001E-3</v>
      </c>
      <c r="D8" s="1">
        <v>8.3000000000000001E-3</v>
      </c>
      <c r="E8">
        <v>3.0000000000000001E-3</v>
      </c>
      <c r="F8" s="1">
        <v>0</v>
      </c>
      <c r="G8" s="1"/>
      <c r="H8">
        <f t="shared" si="2"/>
        <v>1.1300000000000001E-2</v>
      </c>
      <c r="J8">
        <f t="shared" si="3"/>
        <v>1.43E-2</v>
      </c>
      <c r="L8">
        <f t="shared" si="4"/>
        <v>0.21413276231263384</v>
      </c>
      <c r="M8">
        <f t="shared" si="4"/>
        <v>0.59243397573162027</v>
      </c>
      <c r="N8">
        <f t="shared" si="4"/>
        <v>0.21413276231263384</v>
      </c>
      <c r="O8">
        <f t="shared" si="5"/>
        <v>0</v>
      </c>
      <c r="Q8">
        <f t="shared" si="6"/>
        <v>0.80656673804425405</v>
      </c>
      <c r="S8">
        <f t="shared" si="7"/>
        <v>1.0206995003568879</v>
      </c>
      <c r="U8" t="e">
        <f t="shared" si="8"/>
        <v>#DIV/0!</v>
      </c>
      <c r="AQ8">
        <f t="shared" si="13"/>
        <v>-4.4610992148465386E-3</v>
      </c>
      <c r="AR8">
        <f t="shared" si="14"/>
        <v>1.524208898405902E-3</v>
      </c>
      <c r="AS8">
        <f t="shared" si="15"/>
        <v>5.3533190578158453E-2</v>
      </c>
      <c r="AT8">
        <f t="shared" si="16"/>
        <v>0</v>
      </c>
      <c r="AX8">
        <f t="shared" si="17"/>
        <v>-1.3179811740422769E-3</v>
      </c>
      <c r="AY8">
        <f t="shared" si="11"/>
        <v>4.5031023446444497E-4</v>
      </c>
      <c r="AZ8">
        <f>AS8/$AV$6</f>
        <v>1.5815774088507317E-2</v>
      </c>
      <c r="BA8">
        <f t="shared" si="11"/>
        <v>0</v>
      </c>
    </row>
    <row r="9" spans="1:59" x14ac:dyDescent="0.3">
      <c r="A9" s="1" t="s">
        <v>21</v>
      </c>
      <c r="B9" s="4">
        <v>45085</v>
      </c>
      <c r="C9" s="1">
        <v>0</v>
      </c>
      <c r="D9" s="1">
        <v>9.2999999999999992E-3</v>
      </c>
      <c r="E9">
        <v>2.9000000000000001E-2</v>
      </c>
      <c r="F9" s="1">
        <v>0</v>
      </c>
      <c r="G9" s="1"/>
      <c r="H9">
        <f t="shared" si="2"/>
        <v>9.2999999999999992E-3</v>
      </c>
      <c r="J9">
        <f t="shared" si="3"/>
        <v>3.8300000000000001E-2</v>
      </c>
      <c r="L9">
        <f t="shared" si="4"/>
        <v>0</v>
      </c>
      <c r="M9">
        <f t="shared" si="4"/>
        <v>0.6638115631691649</v>
      </c>
      <c r="N9">
        <f t="shared" si="4"/>
        <v>2.0699500356887941</v>
      </c>
      <c r="O9">
        <f t="shared" si="5"/>
        <v>0</v>
      </c>
      <c r="Q9">
        <f t="shared" si="6"/>
        <v>0.6638115631691649</v>
      </c>
      <c r="S9">
        <f t="shared" si="7"/>
        <v>2.7337615988579591</v>
      </c>
      <c r="U9" t="e">
        <f t="shared" si="8"/>
        <v>#DIV/0!</v>
      </c>
      <c r="AQ9">
        <f t="shared" si="13"/>
        <v>0</v>
      </c>
      <c r="AR9">
        <f t="shared" si="14"/>
        <v>3.7175826790388868E-5</v>
      </c>
      <c r="AS9">
        <f>($AK$6-N9)/48</f>
        <v>1.4870330716155114E-2</v>
      </c>
      <c r="AT9">
        <f t="shared" si="16"/>
        <v>0</v>
      </c>
      <c r="AX9">
        <f t="shared" si="17"/>
        <v>0</v>
      </c>
      <c r="AY9">
        <f t="shared" si="11"/>
        <v>1.0983176450352616E-5</v>
      </c>
      <c r="AZ9">
        <f t="shared" si="11"/>
        <v>4.3932705801409183E-3</v>
      </c>
      <c r="BA9">
        <f t="shared" si="11"/>
        <v>0</v>
      </c>
    </row>
    <row r="10" spans="1:59" s="3" customFormat="1" x14ac:dyDescent="0.3">
      <c r="A10" s="2" t="s">
        <v>22</v>
      </c>
      <c r="B10" s="5">
        <v>45085</v>
      </c>
      <c r="C10" s="2">
        <v>0.10199999999999999</v>
      </c>
      <c r="D10" s="2">
        <v>9.9000000000000008E-3</v>
      </c>
      <c r="E10" s="3">
        <v>5.0999999999999997E-2</v>
      </c>
      <c r="F10" s="2">
        <v>0</v>
      </c>
      <c r="G10" s="2"/>
      <c r="H10" s="3">
        <f t="shared" si="2"/>
        <v>0.1119</v>
      </c>
      <c r="J10" s="3">
        <f t="shared" si="3"/>
        <v>0.16289999999999999</v>
      </c>
      <c r="L10" s="3">
        <f t="shared" si="4"/>
        <v>7.2805139186295502</v>
      </c>
      <c r="M10" s="3">
        <f t="shared" si="4"/>
        <v>0.70663811563169177</v>
      </c>
      <c r="N10" s="3">
        <f t="shared" si="4"/>
        <v>3.6402569593147751</v>
      </c>
      <c r="O10" s="3">
        <f t="shared" si="5"/>
        <v>0</v>
      </c>
      <c r="Q10" s="3">
        <f t="shared" si="6"/>
        <v>7.9871520342612419</v>
      </c>
      <c r="S10" s="3">
        <f t="shared" si="7"/>
        <v>11.627408993576017</v>
      </c>
      <c r="U10" s="3" t="e">
        <f t="shared" si="8"/>
        <v>#DIV/0!</v>
      </c>
      <c r="W10" s="3">
        <f>AVERAGE(L10:L13)</f>
        <v>7.4411134903640264</v>
      </c>
      <c r="X10" s="3">
        <f t="shared" ref="X10:AF10" si="18">AVERAGE(M10:M13)</f>
        <v>0.71199143468950754</v>
      </c>
      <c r="Y10" s="3">
        <f t="shared" si="18"/>
        <v>2.1948608137044969</v>
      </c>
      <c r="Z10" s="3">
        <f t="shared" si="18"/>
        <v>0</v>
      </c>
      <c r="AB10" s="3">
        <f t="shared" si="18"/>
        <v>8.1531049250535332</v>
      </c>
      <c r="AD10" s="3">
        <f t="shared" si="18"/>
        <v>10.347965738758031</v>
      </c>
      <c r="AF10" s="3" t="e">
        <f t="shared" si="18"/>
        <v>#DIV/0!</v>
      </c>
      <c r="AI10" s="3">
        <f>AI2+10</f>
        <v>10</v>
      </c>
      <c r="AJ10" s="3">
        <f>AJ2</f>
        <v>0.66559600285510356</v>
      </c>
      <c r="AK10" s="3">
        <f>AK2+10</f>
        <v>12.78372591006424</v>
      </c>
      <c r="AL10" s="3">
        <f>AL2</f>
        <v>0</v>
      </c>
      <c r="AN10" s="3" t="e">
        <f>(AI10+AJ10+AK10)/AL10</f>
        <v>#DIV/0!</v>
      </c>
      <c r="AQ10" s="3">
        <f>($AI$10-L10)/48</f>
        <v>5.6655960028551035E-2</v>
      </c>
      <c r="AR10" s="3">
        <f>($AJ$10-M10)/48</f>
        <v>-8.5504401617892084E-4</v>
      </c>
      <c r="AS10" s="3">
        <f>($AK$10-N10)/48</f>
        <v>0.19048893647394718</v>
      </c>
      <c r="AT10" s="3">
        <f>($AL$10-O10)/48</f>
        <v>0</v>
      </c>
      <c r="AV10" s="3">
        <v>25.724359058344241</v>
      </c>
      <c r="AX10" s="3">
        <f>AQ10/$AV$10</f>
        <v>2.2024245540987922E-3</v>
      </c>
      <c r="AY10" s="3">
        <f t="shared" ref="AY10:BA13" si="19">AR10/$AV$10</f>
        <v>-3.3238690777081548E-5</v>
      </c>
      <c r="AZ10" s="3">
        <f t="shared" si="19"/>
        <v>7.4050022409463323E-3</v>
      </c>
      <c r="BA10" s="3">
        <f t="shared" si="19"/>
        <v>0</v>
      </c>
      <c r="BD10" s="3">
        <f>AVERAGE(AX10:AX13)</f>
        <v>2.0723601119276031E-3</v>
      </c>
      <c r="BE10" s="3">
        <f t="shared" ref="BE10:BG10" si="20">AVERAGE(AY10:AY13)</f>
        <v>-3.7574172182787779E-5</v>
      </c>
      <c r="BF10" s="3">
        <f t="shared" si="20"/>
        <v>8.5755822204870279E-3</v>
      </c>
      <c r="BG10" s="3">
        <f t="shared" si="20"/>
        <v>0</v>
      </c>
    </row>
    <row r="11" spans="1:59" s="3" customFormat="1" x14ac:dyDescent="0.3">
      <c r="A11" s="2" t="s">
        <v>23</v>
      </c>
      <c r="B11" s="5">
        <v>45085</v>
      </c>
      <c r="C11" s="2">
        <v>0.105</v>
      </c>
      <c r="D11" s="2">
        <v>1.0200000000000001E-2</v>
      </c>
      <c r="E11" s="3">
        <v>0.04</v>
      </c>
      <c r="F11" s="2">
        <v>0</v>
      </c>
      <c r="G11" s="2"/>
      <c r="H11" s="3">
        <f t="shared" si="2"/>
        <v>0.1152</v>
      </c>
      <c r="J11" s="3">
        <f t="shared" si="3"/>
        <v>0.1552</v>
      </c>
      <c r="L11" s="3">
        <f t="shared" si="4"/>
        <v>7.4946466809421848</v>
      </c>
      <c r="M11" s="3">
        <f t="shared" si="4"/>
        <v>0.72805139186295509</v>
      </c>
      <c r="N11" s="3">
        <f t="shared" si="4"/>
        <v>2.8551034975017844</v>
      </c>
      <c r="O11" s="3">
        <f t="shared" si="5"/>
        <v>0</v>
      </c>
      <c r="Q11" s="3">
        <f t="shared" si="6"/>
        <v>8.2226980728051391</v>
      </c>
      <c r="S11" s="3">
        <f t="shared" si="7"/>
        <v>11.077801570306924</v>
      </c>
      <c r="U11" s="3" t="e">
        <f t="shared" si="8"/>
        <v>#DIV/0!</v>
      </c>
      <c r="AQ11" s="3">
        <f t="shared" ref="AQ11:AQ13" si="21">($AI$10-L11)/48</f>
        <v>5.2194860813704481E-2</v>
      </c>
      <c r="AR11" s="3">
        <f t="shared" ref="AR11:AR13" si="22">($AJ$10-M11)/48</f>
        <v>-1.3011539376635735E-3</v>
      </c>
      <c r="AS11" s="3">
        <f t="shared" ref="AS11:AS13" si="23">($AK$10-N11)/48</f>
        <v>0.2068463002617178</v>
      </c>
      <c r="AT11" s="3">
        <f t="shared" ref="AT11:AT13" si="24">($AL$10-O11)/48</f>
        <v>0</v>
      </c>
      <c r="AX11" s="3">
        <f t="shared" ref="AX11:AX13" si="25">AQ11/$AV$10</f>
        <v>2.0290052978705398E-3</v>
      </c>
      <c r="AY11" s="3">
        <f t="shared" si="19"/>
        <v>-5.0580616399906635E-5</v>
      </c>
      <c r="AZ11" s="3">
        <f t="shared" si="19"/>
        <v>8.0408728471165862E-3</v>
      </c>
      <c r="BA11" s="3">
        <f t="shared" si="19"/>
        <v>0</v>
      </c>
    </row>
    <row r="12" spans="1:59" s="3" customFormat="1" x14ac:dyDescent="0.3">
      <c r="A12" s="2" t="s">
        <v>24</v>
      </c>
      <c r="B12" s="5">
        <v>45085</v>
      </c>
      <c r="C12" s="2">
        <v>0.10100000000000001</v>
      </c>
      <c r="D12" s="2">
        <v>9.7000000000000003E-3</v>
      </c>
      <c r="E12" s="3">
        <v>0</v>
      </c>
      <c r="F12" s="2">
        <v>0</v>
      </c>
      <c r="G12" s="2"/>
      <c r="H12" s="3">
        <f t="shared" si="2"/>
        <v>0.11070000000000001</v>
      </c>
      <c r="J12" s="3">
        <f t="shared" si="3"/>
        <v>0.11070000000000001</v>
      </c>
      <c r="L12" s="3">
        <f t="shared" si="4"/>
        <v>7.2091363311920063</v>
      </c>
      <c r="M12" s="3">
        <f t="shared" si="4"/>
        <v>0.69236259814418277</v>
      </c>
      <c r="N12" s="3">
        <f t="shared" si="4"/>
        <v>0</v>
      </c>
      <c r="O12" s="3">
        <f t="shared" si="5"/>
        <v>0</v>
      </c>
      <c r="Q12" s="3">
        <f t="shared" si="6"/>
        <v>7.9014989293361886</v>
      </c>
      <c r="S12" s="3">
        <f t="shared" si="7"/>
        <v>7.9014989293361886</v>
      </c>
      <c r="U12" s="3" t="e">
        <f t="shared" si="8"/>
        <v>#DIV/0!</v>
      </c>
      <c r="AQ12" s="3">
        <f t="shared" si="21"/>
        <v>5.8142993100166539E-2</v>
      </c>
      <c r="AR12" s="3">
        <f t="shared" si="22"/>
        <v>-5.5763740185581689E-4</v>
      </c>
      <c r="AS12" s="3">
        <f t="shared" si="23"/>
        <v>0.26632762312633834</v>
      </c>
      <c r="AT12" s="3">
        <f t="shared" si="24"/>
        <v>0</v>
      </c>
      <c r="AX12" s="3">
        <f t="shared" si="25"/>
        <v>2.2602309728415419E-3</v>
      </c>
      <c r="AY12" s="3">
        <f t="shared" si="19"/>
        <v>-2.1677407028531403E-5</v>
      </c>
      <c r="AZ12" s="3">
        <f t="shared" si="19"/>
        <v>1.0353129596826605E-2</v>
      </c>
      <c r="BA12" s="3">
        <f t="shared" si="19"/>
        <v>0</v>
      </c>
    </row>
    <row r="13" spans="1:59" s="3" customFormat="1" x14ac:dyDescent="0.3">
      <c r="A13" s="2" t="s">
        <v>25</v>
      </c>
      <c r="B13" s="5">
        <v>45085</v>
      </c>
      <c r="C13" s="2">
        <v>0.109</v>
      </c>
      <c r="D13" s="2">
        <v>1.01E-2</v>
      </c>
      <c r="E13" s="3">
        <v>3.2000000000000001E-2</v>
      </c>
      <c r="F13" s="2">
        <v>0</v>
      </c>
      <c r="G13" s="2"/>
      <c r="H13" s="3">
        <f t="shared" si="2"/>
        <v>0.1191</v>
      </c>
      <c r="J13" s="3">
        <f t="shared" si="3"/>
        <v>0.15110000000000001</v>
      </c>
      <c r="L13" s="3">
        <f t="shared" si="4"/>
        <v>7.7801570306923633</v>
      </c>
      <c r="M13" s="3">
        <f t="shared" si="4"/>
        <v>0.72091363311920054</v>
      </c>
      <c r="N13" s="3">
        <f t="shared" si="4"/>
        <v>2.2840827980014278</v>
      </c>
      <c r="O13" s="3">
        <f t="shared" si="5"/>
        <v>0</v>
      </c>
      <c r="Q13" s="3">
        <f t="shared" si="6"/>
        <v>8.5010706638115643</v>
      </c>
      <c r="S13" s="3">
        <f t="shared" si="7"/>
        <v>10.785153461812993</v>
      </c>
      <c r="U13" s="3" t="e">
        <f t="shared" si="8"/>
        <v>#DIV/0!</v>
      </c>
      <c r="AQ13" s="3">
        <f t="shared" si="21"/>
        <v>4.6246728527242431E-2</v>
      </c>
      <c r="AR13" s="3">
        <f t="shared" si="22"/>
        <v>-1.1524506305020203E-3</v>
      </c>
      <c r="AS13" s="3">
        <f t="shared" si="23"/>
        <v>0.21874256483464191</v>
      </c>
      <c r="AT13" s="3">
        <f t="shared" si="24"/>
        <v>0</v>
      </c>
      <c r="AX13" s="3">
        <f t="shared" si="25"/>
        <v>1.7977796228995382E-3</v>
      </c>
      <c r="AY13" s="3">
        <f t="shared" si="19"/>
        <v>-4.4799974525631513E-5</v>
      </c>
      <c r="AZ13" s="3">
        <f t="shared" si="19"/>
        <v>8.5033241970585895E-3</v>
      </c>
      <c r="BA13" s="3">
        <f t="shared" si="19"/>
        <v>0</v>
      </c>
    </row>
    <row r="14" spans="1:59" x14ac:dyDescent="0.3">
      <c r="A14" s="1" t="s">
        <v>26</v>
      </c>
      <c r="B14" s="4">
        <v>45085</v>
      </c>
      <c r="C14" s="1">
        <v>0</v>
      </c>
      <c r="D14" s="1">
        <v>8.8999999999999999E-3</v>
      </c>
      <c r="E14">
        <v>0</v>
      </c>
      <c r="F14" s="1">
        <v>8.2000000000000003E-2</v>
      </c>
      <c r="G14" s="1"/>
      <c r="H14">
        <f t="shared" si="2"/>
        <v>8.8999999999999999E-3</v>
      </c>
      <c r="J14">
        <f t="shared" si="3"/>
        <v>8.8999999999999999E-3</v>
      </c>
      <c r="L14">
        <f t="shared" si="4"/>
        <v>0</v>
      </c>
      <c r="M14">
        <f t="shared" si="4"/>
        <v>0.63526052819414702</v>
      </c>
      <c r="N14">
        <f t="shared" si="4"/>
        <v>0</v>
      </c>
      <c r="O14">
        <f t="shared" si="5"/>
        <v>2.647723603487246</v>
      </c>
      <c r="Q14">
        <f t="shared" si="6"/>
        <v>0.63526052819414702</v>
      </c>
      <c r="S14">
        <f t="shared" si="7"/>
        <v>0.63526052819414702</v>
      </c>
      <c r="U14">
        <f t="shared" si="8"/>
        <v>0.23992705558747232</v>
      </c>
      <c r="W14">
        <f>AVERAGE(L14:L17)</f>
        <v>0.39257673090649536</v>
      </c>
      <c r="X14">
        <f t="shared" ref="X14:AF14" si="26">AVERAGE(M14:M17)</f>
        <v>0.63704496788008569</v>
      </c>
      <c r="Y14">
        <f t="shared" si="26"/>
        <v>1.7130620985010707</v>
      </c>
      <c r="Z14">
        <f t="shared" si="26"/>
        <v>2.437843073942525</v>
      </c>
      <c r="AB14">
        <f t="shared" si="26"/>
        <v>1.0296216987865809</v>
      </c>
      <c r="AD14">
        <f t="shared" si="26"/>
        <v>2.7426837972876519</v>
      </c>
      <c r="AF14">
        <f t="shared" si="26"/>
        <v>1.1495016913498617</v>
      </c>
      <c r="AI14">
        <f>AI2</f>
        <v>0</v>
      </c>
      <c r="AJ14">
        <f t="shared" ref="AJ14:AK14" si="27">AJ2</f>
        <v>0.66559600285510356</v>
      </c>
      <c r="AK14">
        <f t="shared" si="27"/>
        <v>2.7837259100642395</v>
      </c>
      <c r="AL14">
        <f>AL2+5</f>
        <v>5</v>
      </c>
      <c r="AN14" s="3">
        <f>(AI14+AJ14+AK14)/AL14</f>
        <v>0.68986438258386862</v>
      </c>
      <c r="AQ14">
        <f>($AI$14-L14)/48</f>
        <v>0</v>
      </c>
      <c r="AR14">
        <f>($AJ$14-M14)/48</f>
        <v>6.3198905543659456E-4</v>
      </c>
      <c r="AS14">
        <f>($AK$14-N14)/48</f>
        <v>5.7994289793004992E-2</v>
      </c>
      <c r="AT14">
        <f>($AL$14-O14)/48</f>
        <v>4.9005758260682375E-2</v>
      </c>
      <c r="AV14">
        <v>5.0568458422933649</v>
      </c>
      <c r="AX14">
        <f>AQ14/$AV$14</f>
        <v>0</v>
      </c>
      <c r="AY14">
        <f t="shared" ref="AY14:BA17" si="28">AR14/$AV$14</f>
        <v>1.2497692734686507E-4</v>
      </c>
      <c r="AZ14">
        <f t="shared" si="28"/>
        <v>1.1468470980065235E-2</v>
      </c>
      <c r="BA14">
        <f t="shared" si="28"/>
        <v>9.6909733436638511E-3</v>
      </c>
      <c r="BD14">
        <f>AVERAGE(AX14:AX17)</f>
        <v>-1.6173484715476614E-3</v>
      </c>
      <c r="BE14">
        <f t="shared" ref="BE14:BG14" si="29">AVERAGE(AY14:AY17)</f>
        <v>1.176253433852847E-4</v>
      </c>
      <c r="BF14">
        <f t="shared" si="29"/>
        <v>4.4109503769481665E-3</v>
      </c>
      <c r="BG14">
        <f t="shared" si="29"/>
        <v>1.0555644952913201E-2</v>
      </c>
    </row>
    <row r="15" spans="1:59" x14ac:dyDescent="0.3">
      <c r="A15" s="1" t="s">
        <v>27</v>
      </c>
      <c r="B15" s="4">
        <v>45085</v>
      </c>
      <c r="C15" s="1">
        <v>7.0000000000000001E-3</v>
      </c>
      <c r="D15" s="1">
        <v>8.9999999999999993E-3</v>
      </c>
      <c r="E15">
        <v>7.0000000000000007E-2</v>
      </c>
      <c r="F15" s="1">
        <v>7.0999999999999994E-2</v>
      </c>
      <c r="G15" s="1"/>
      <c r="H15">
        <f t="shared" si="2"/>
        <v>1.6E-2</v>
      </c>
      <c r="J15">
        <f t="shared" si="3"/>
        <v>8.6000000000000007E-2</v>
      </c>
      <c r="L15">
        <f t="shared" si="4"/>
        <v>0.49964311206281231</v>
      </c>
      <c r="M15">
        <f t="shared" si="4"/>
        <v>0.64239828693790146</v>
      </c>
      <c r="N15">
        <f t="shared" si="4"/>
        <v>4.9964311206281229</v>
      </c>
      <c r="O15">
        <f t="shared" si="5"/>
        <v>2.292541168873103</v>
      </c>
      <c r="Q15">
        <f t="shared" si="6"/>
        <v>1.1420413990007137</v>
      </c>
      <c r="S15">
        <f t="shared" si="7"/>
        <v>6.1384725196288361</v>
      </c>
      <c r="U15">
        <f t="shared" si="8"/>
        <v>2.677584421590212</v>
      </c>
      <c r="AQ15">
        <f t="shared" ref="AQ15:AQ17" si="30">($AI$14-L15)/48</f>
        <v>-1.040923150130859E-2</v>
      </c>
      <c r="AR15">
        <f t="shared" ref="AR15:AR16" si="31">($AJ$14-M15)/48</f>
        <v>4.8328574827504373E-4</v>
      </c>
      <c r="AS15">
        <f t="shared" ref="AS15:AS17" si="32">($AK$14-N15)/48</f>
        <v>-4.6098025220080906E-2</v>
      </c>
      <c r="AT15">
        <f t="shared" ref="AT15:AT17" si="33">($AL$14-O15)/48</f>
        <v>5.6405392315143688E-2</v>
      </c>
      <c r="AX15">
        <f t="shared" ref="AX15:AX17" si="34">AQ15/$AV$14</f>
        <v>-2.0584435092424781E-3</v>
      </c>
      <c r="AY15">
        <f t="shared" si="28"/>
        <v>9.5570591500544042E-5</v>
      </c>
      <c r="AZ15">
        <f t="shared" si="28"/>
        <v>-9.1159641123595477E-3</v>
      </c>
      <c r="BA15">
        <f>AT15/$AV$14</f>
        <v>1.1154263759316597E-2</v>
      </c>
    </row>
    <row r="16" spans="1:59" x14ac:dyDescent="0.3">
      <c r="A16" s="1" t="s">
        <v>28</v>
      </c>
      <c r="B16" s="4">
        <v>45085</v>
      </c>
      <c r="C16" s="1">
        <v>8.0000000000000002E-3</v>
      </c>
      <c r="D16" s="1">
        <v>8.9999999999999993E-3</v>
      </c>
      <c r="E16">
        <v>2.5999999999999999E-2</v>
      </c>
      <c r="F16" s="1">
        <v>8.2000000000000003E-2</v>
      </c>
      <c r="G16" s="1"/>
      <c r="H16">
        <f t="shared" si="2"/>
        <v>1.7000000000000001E-2</v>
      </c>
      <c r="J16">
        <f t="shared" si="3"/>
        <v>4.2999999999999997E-2</v>
      </c>
      <c r="L16">
        <f t="shared" si="4"/>
        <v>0.57102069950035694</v>
      </c>
      <c r="M16">
        <f t="shared" si="4"/>
        <v>0.64239828693790146</v>
      </c>
      <c r="N16">
        <f t="shared" si="4"/>
        <v>1.85581727337616</v>
      </c>
      <c r="O16">
        <f t="shared" si="5"/>
        <v>2.647723603487246</v>
      </c>
      <c r="Q16">
        <f t="shared" si="6"/>
        <v>1.2134189864382585</v>
      </c>
      <c r="S16">
        <f t="shared" si="7"/>
        <v>3.0692362598144185</v>
      </c>
      <c r="U16">
        <f t="shared" si="8"/>
        <v>1.1591981337372259</v>
      </c>
      <c r="AQ16">
        <f t="shared" si="30"/>
        <v>-1.1896264572924102E-2</v>
      </c>
      <c r="AR16">
        <f t="shared" si="31"/>
        <v>4.8328574827504373E-4</v>
      </c>
      <c r="AS16">
        <f t="shared" si="32"/>
        <v>1.9331429931001658E-2</v>
      </c>
      <c r="AT16">
        <f t="shared" si="33"/>
        <v>4.9005758260682375E-2</v>
      </c>
      <c r="AX16">
        <f t="shared" si="34"/>
        <v>-2.3525068677056893E-3</v>
      </c>
      <c r="AY16">
        <f t="shared" si="28"/>
        <v>9.5570591500544042E-5</v>
      </c>
      <c r="AZ16">
        <f t="shared" si="28"/>
        <v>3.8228236600217438E-3</v>
      </c>
      <c r="BA16">
        <f t="shared" si="28"/>
        <v>9.6909733436638511E-3</v>
      </c>
    </row>
    <row r="17" spans="1:59" x14ac:dyDescent="0.3">
      <c r="A17" s="1" t="s">
        <v>29</v>
      </c>
      <c r="B17" s="4">
        <v>45085</v>
      </c>
      <c r="C17" s="1">
        <v>7.0000000000000001E-3</v>
      </c>
      <c r="D17" s="1">
        <v>8.8000000000000005E-3</v>
      </c>
      <c r="E17">
        <v>0</v>
      </c>
      <c r="F17" s="1">
        <v>6.7000000000000004E-2</v>
      </c>
      <c r="G17" s="1"/>
      <c r="H17">
        <f t="shared" si="2"/>
        <v>1.5800000000000002E-2</v>
      </c>
      <c r="J17">
        <f t="shared" si="3"/>
        <v>1.5800000000000002E-2</v>
      </c>
      <c r="L17">
        <f t="shared" si="4"/>
        <v>0.49964311206281231</v>
      </c>
      <c r="M17">
        <f t="shared" si="4"/>
        <v>0.62812276945039269</v>
      </c>
      <c r="N17">
        <f t="shared" si="4"/>
        <v>0</v>
      </c>
      <c r="O17">
        <f t="shared" si="5"/>
        <v>2.1633839199225058</v>
      </c>
      <c r="Q17">
        <f t="shared" si="6"/>
        <v>1.127765881513205</v>
      </c>
      <c r="S17">
        <f t="shared" si="7"/>
        <v>1.127765881513205</v>
      </c>
      <c r="U17">
        <f t="shared" si="8"/>
        <v>0.52129715448453662</v>
      </c>
      <c r="AQ17">
        <f t="shared" si="30"/>
        <v>-1.040923150130859E-2</v>
      </c>
      <c r="AR17">
        <f>($AJ$14-M17)/48</f>
        <v>7.8069236259814317E-4</v>
      </c>
      <c r="AS17">
        <f t="shared" si="32"/>
        <v>5.7994289793004992E-2</v>
      </c>
      <c r="AT17">
        <f t="shared" si="33"/>
        <v>5.9096168334947796E-2</v>
      </c>
      <c r="AX17">
        <f t="shared" si="34"/>
        <v>-2.0584435092424781E-3</v>
      </c>
      <c r="AY17">
        <f t="shared" si="28"/>
        <v>1.5438326319318566E-4</v>
      </c>
      <c r="AZ17">
        <f t="shared" si="28"/>
        <v>1.1468470980065235E-2</v>
      </c>
      <c r="BA17">
        <f t="shared" si="28"/>
        <v>1.1686369365008503E-2</v>
      </c>
    </row>
    <row r="18" spans="1:59" s="3" customFormat="1" x14ac:dyDescent="0.3">
      <c r="A18" s="2" t="s">
        <v>30</v>
      </c>
      <c r="B18" s="5">
        <v>45085</v>
      </c>
      <c r="C18" s="2">
        <v>5.2999999999999999E-2</v>
      </c>
      <c r="D18" s="2">
        <v>9.1000000000000004E-3</v>
      </c>
      <c r="E18" s="3">
        <v>0</v>
      </c>
      <c r="F18" s="2">
        <v>0.50700000000000001</v>
      </c>
      <c r="G18" s="2"/>
      <c r="H18" s="3">
        <f t="shared" si="2"/>
        <v>6.2100000000000002E-2</v>
      </c>
      <c r="J18" s="3">
        <f t="shared" si="3"/>
        <v>6.2100000000000002E-2</v>
      </c>
      <c r="L18" s="3">
        <f t="shared" si="4"/>
        <v>3.7830121341898644</v>
      </c>
      <c r="M18" s="3">
        <f t="shared" si="4"/>
        <v>0.64953604568165602</v>
      </c>
      <c r="N18" s="3">
        <f t="shared" si="4"/>
        <v>0</v>
      </c>
      <c r="O18" s="3">
        <f t="shared" si="5"/>
        <v>16.370681304488215</v>
      </c>
      <c r="Q18" s="3">
        <f t="shared" si="6"/>
        <v>4.4325481798715201</v>
      </c>
      <c r="S18" s="3">
        <f t="shared" si="7"/>
        <v>4.4325481798715201</v>
      </c>
      <c r="U18" s="3">
        <f t="shared" si="8"/>
        <v>0.27076137501108671</v>
      </c>
      <c r="W18" s="3">
        <f>AVERAGE(L18:L21)</f>
        <v>0.94575303354746609</v>
      </c>
      <c r="X18" s="3">
        <f t="shared" ref="X18:AF18" si="35">AVERAGE(M18:M21)</f>
        <v>0.63347608850820847</v>
      </c>
      <c r="Y18" s="3">
        <f t="shared" si="35"/>
        <v>0</v>
      </c>
      <c r="Z18" s="3">
        <f t="shared" si="35"/>
        <v>16.015498869874072</v>
      </c>
      <c r="AB18" s="3">
        <f t="shared" si="35"/>
        <v>1.5792291220556745</v>
      </c>
      <c r="AD18" s="3">
        <f t="shared" si="35"/>
        <v>1.5792291220556745</v>
      </c>
      <c r="AF18" s="3">
        <f t="shared" si="35"/>
        <v>9.7636503625186957E-2</v>
      </c>
      <c r="AI18" s="3">
        <f>AI2</f>
        <v>0</v>
      </c>
      <c r="AJ18" s="3">
        <f t="shared" ref="AJ18:AK18" si="36">AJ2</f>
        <v>0.66559600285510356</v>
      </c>
      <c r="AK18" s="3">
        <f t="shared" si="36"/>
        <v>2.7837259100642395</v>
      </c>
      <c r="AL18" s="3">
        <f>AL2+20</f>
        <v>20</v>
      </c>
      <c r="AN18" s="3">
        <f>(AI18+AJ18+AK18)/AL18</f>
        <v>0.17246609564596715</v>
      </c>
      <c r="AQ18" s="3">
        <f>($AI$18-L18)/48</f>
        <v>-7.8812752795622179E-2</v>
      </c>
      <c r="AR18" s="3">
        <f>($AJ$18-M18)/48</f>
        <v>3.3458244111349056E-4</v>
      </c>
      <c r="AS18" s="3">
        <f>($AK$18-N18)/48</f>
        <v>5.7994289793004992E-2</v>
      </c>
      <c r="AT18" s="3">
        <f>($AL$18-O18)/48</f>
        <v>7.5610806156495514E-2</v>
      </c>
      <c r="AV18" s="3">
        <v>4.7024356124302695</v>
      </c>
      <c r="AX18" s="3">
        <f>AQ18/$AV$18</f>
        <v>-1.67599855247972E-2</v>
      </c>
      <c r="AY18" s="3">
        <f t="shared" ref="AY18:BA21" si="37">AR18/$AV$18</f>
        <v>7.1150881944893819E-5</v>
      </c>
      <c r="AZ18" s="3">
        <f t="shared" si="37"/>
        <v>1.233281953711492E-2</v>
      </c>
      <c r="BA18" s="3">
        <f t="shared" si="37"/>
        <v>1.6079073141720069E-2</v>
      </c>
      <c r="BD18" s="3">
        <f>AVERAGE(AX18:AX21)</f>
        <v>-4.1899963811993001E-3</v>
      </c>
      <c r="BE18" s="3">
        <f t="shared" ref="BE18:BF18" si="38">AVERAGE(AY18:AY21)</f>
        <v>1.4230176388978788E-4</v>
      </c>
      <c r="BF18" s="3">
        <f t="shared" si="38"/>
        <v>1.233281953711492E-2</v>
      </c>
      <c r="BG18" s="3">
        <f>AVERAGE(BA18:BA21)</f>
        <v>1.7652647915375953E-2</v>
      </c>
    </row>
    <row r="19" spans="1:59" s="3" customFormat="1" x14ac:dyDescent="0.3">
      <c r="A19" s="2" t="s">
        <v>31</v>
      </c>
      <c r="B19" s="5">
        <v>45085</v>
      </c>
      <c r="C19" s="2">
        <v>0</v>
      </c>
      <c r="D19" s="2">
        <v>8.6999999999999994E-3</v>
      </c>
      <c r="E19" s="3">
        <v>0</v>
      </c>
      <c r="F19" s="2">
        <v>0.47399999999999998</v>
      </c>
      <c r="G19" s="2"/>
      <c r="H19" s="3">
        <f t="shared" si="2"/>
        <v>8.6999999999999994E-3</v>
      </c>
      <c r="J19" s="3">
        <f t="shared" si="3"/>
        <v>8.6999999999999994E-3</v>
      </c>
      <c r="L19" s="3">
        <f t="shared" si="4"/>
        <v>0</v>
      </c>
      <c r="M19" s="3">
        <f t="shared" si="4"/>
        <v>0.62098501070663803</v>
      </c>
      <c r="N19" s="3">
        <f t="shared" si="4"/>
        <v>0</v>
      </c>
      <c r="O19" s="3">
        <f t="shared" si="5"/>
        <v>15.305134000645785</v>
      </c>
      <c r="Q19" s="3">
        <f t="shared" si="6"/>
        <v>0.62098501070663803</v>
      </c>
      <c r="S19" s="3">
        <f t="shared" si="7"/>
        <v>0.62098501070663803</v>
      </c>
      <c r="U19" s="3">
        <f t="shared" si="8"/>
        <v>4.0573640889418949E-2</v>
      </c>
      <c r="AQ19" s="3">
        <f t="shared" ref="AQ19:AQ21" si="39">($AI$18-L19)/48</f>
        <v>0</v>
      </c>
      <c r="AR19" s="3">
        <f t="shared" ref="AR19:AR21" si="40">($AJ$18-M19)/48</f>
        <v>9.2939566975969862E-4</v>
      </c>
      <c r="AS19" s="3">
        <f t="shared" ref="AS19:AS21" si="41">($AK$18-N19)/48</f>
        <v>5.7994289793004992E-2</v>
      </c>
      <c r="AT19" s="3">
        <f>($AL$18-O19)/48</f>
        <v>9.7809708319879493E-2</v>
      </c>
      <c r="AX19" s="3">
        <f t="shared" ref="AX19:AX21" si="42">AQ19/$AV$18</f>
        <v>0</v>
      </c>
      <c r="AY19" s="3">
        <f>AR19/$AV$18</f>
        <v>1.9764133873581671E-4</v>
      </c>
      <c r="AZ19" s="3">
        <f t="shared" si="37"/>
        <v>1.233281953711492E-2</v>
      </c>
      <c r="BA19" s="3">
        <f t="shared" si="37"/>
        <v>2.079979746268772E-2</v>
      </c>
    </row>
    <row r="20" spans="1:59" s="3" customFormat="1" x14ac:dyDescent="0.3">
      <c r="A20" s="2" t="s">
        <v>32</v>
      </c>
      <c r="B20" s="5">
        <v>45085</v>
      </c>
      <c r="C20" s="2">
        <v>0</v>
      </c>
      <c r="D20" s="2">
        <v>9.1999999999999998E-3</v>
      </c>
      <c r="E20" s="3">
        <v>0</v>
      </c>
      <c r="F20" s="2">
        <v>0.44900000000000001</v>
      </c>
      <c r="G20" s="2"/>
      <c r="H20" s="3">
        <f t="shared" si="2"/>
        <v>9.1999999999999998E-3</v>
      </c>
      <c r="J20" s="3">
        <f t="shared" si="3"/>
        <v>9.1999999999999998E-3</v>
      </c>
      <c r="L20" s="3">
        <f t="shared" si="4"/>
        <v>0</v>
      </c>
      <c r="M20" s="3">
        <f t="shared" si="4"/>
        <v>0.65667380442541035</v>
      </c>
      <c r="N20" s="3">
        <f t="shared" si="4"/>
        <v>0</v>
      </c>
      <c r="O20" s="3">
        <f t="shared" si="5"/>
        <v>14.497901194704554</v>
      </c>
      <c r="Q20" s="3">
        <f t="shared" si="6"/>
        <v>0.65667380442541035</v>
      </c>
      <c r="S20" s="3">
        <f t="shared" si="7"/>
        <v>0.65667380442541035</v>
      </c>
      <c r="U20" s="3">
        <f t="shared" si="8"/>
        <v>4.5294404728407477E-2</v>
      </c>
      <c r="AQ20" s="3">
        <f>($AI$18-L20)/48</f>
        <v>0</v>
      </c>
      <c r="AR20" s="3">
        <f t="shared" si="40"/>
        <v>1.8587913395194203E-4</v>
      </c>
      <c r="AS20" s="3">
        <f t="shared" si="41"/>
        <v>5.7994289793004992E-2</v>
      </c>
      <c r="AT20" s="3">
        <f t="shared" ref="AT20:AT21" si="43">($AL$18-O20)/48</f>
        <v>0.11462705844365513</v>
      </c>
      <c r="AX20" s="3">
        <f t="shared" si="42"/>
        <v>0</v>
      </c>
      <c r="AY20" s="3">
        <f t="shared" si="37"/>
        <v>3.9528267747163835E-5</v>
      </c>
      <c r="AZ20" s="3">
        <f t="shared" si="37"/>
        <v>1.233281953711492E-2</v>
      </c>
      <c r="BA20" s="3">
        <f t="shared" si="37"/>
        <v>2.4376103766451069E-2</v>
      </c>
    </row>
    <row r="21" spans="1:59" s="3" customFormat="1" x14ac:dyDescent="0.3">
      <c r="A21" s="2" t="s">
        <v>33</v>
      </c>
      <c r="B21" s="5">
        <v>45085</v>
      </c>
      <c r="C21" s="2">
        <v>0</v>
      </c>
      <c r="D21" s="2">
        <v>8.5000000000000006E-3</v>
      </c>
      <c r="E21" s="3">
        <v>0</v>
      </c>
      <c r="F21" s="2">
        <v>0.55400000000000005</v>
      </c>
      <c r="G21" s="2"/>
      <c r="H21" s="3">
        <f t="shared" si="2"/>
        <v>8.5000000000000006E-3</v>
      </c>
      <c r="J21" s="3">
        <f t="shared" si="3"/>
        <v>8.5000000000000006E-3</v>
      </c>
      <c r="L21" s="3">
        <f t="shared" si="4"/>
        <v>0</v>
      </c>
      <c r="M21" s="3">
        <f t="shared" si="4"/>
        <v>0.60670949321912926</v>
      </c>
      <c r="N21" s="3">
        <f t="shared" si="4"/>
        <v>0</v>
      </c>
      <c r="O21" s="3">
        <f t="shared" si="5"/>
        <v>17.888278979657734</v>
      </c>
      <c r="Q21" s="3">
        <f t="shared" si="6"/>
        <v>0.60670949321912926</v>
      </c>
      <c r="S21" s="3">
        <f t="shared" si="7"/>
        <v>0.60670949321912926</v>
      </c>
      <c r="U21" s="3">
        <f t="shared" si="8"/>
        <v>3.3916593871834717E-2</v>
      </c>
      <c r="AQ21" s="3">
        <f t="shared" si="39"/>
        <v>0</v>
      </c>
      <c r="AR21" s="3">
        <f t="shared" si="40"/>
        <v>1.226802284082798E-3</v>
      </c>
      <c r="AS21" s="3">
        <f t="shared" si="41"/>
        <v>5.7994289793004992E-2</v>
      </c>
      <c r="AT21" s="3">
        <f t="shared" si="43"/>
        <v>4.3994187923797202E-2</v>
      </c>
      <c r="AX21" s="3">
        <f t="shared" si="42"/>
        <v>0</v>
      </c>
      <c r="AY21" s="3">
        <f t="shared" si="37"/>
        <v>2.6088656713127716E-4</v>
      </c>
      <c r="AZ21" s="3">
        <f t="shared" si="37"/>
        <v>1.233281953711492E-2</v>
      </c>
      <c r="BA21" s="3">
        <f t="shared" si="37"/>
        <v>9.3556172906449492E-3</v>
      </c>
    </row>
    <row r="22" spans="1:59" x14ac:dyDescent="0.3">
      <c r="A22" s="1" t="s">
        <v>34</v>
      </c>
      <c r="B22" s="4">
        <v>45085</v>
      </c>
      <c r="C22" s="1">
        <v>0</v>
      </c>
      <c r="D22" s="1">
        <v>9.5999999999999992E-3</v>
      </c>
      <c r="E22">
        <v>0</v>
      </c>
      <c r="F22" s="1">
        <v>5.3999999999999999E-2</v>
      </c>
      <c r="G22" s="1"/>
      <c r="H22">
        <f t="shared" si="2"/>
        <v>9.5999999999999992E-3</v>
      </c>
      <c r="J22">
        <f t="shared" si="3"/>
        <v>9.5999999999999992E-3</v>
      </c>
      <c r="L22">
        <f t="shared" si="4"/>
        <v>0</v>
      </c>
      <c r="M22">
        <f t="shared" si="4"/>
        <v>0.68522483940042822</v>
      </c>
      <c r="N22">
        <f t="shared" si="4"/>
        <v>0</v>
      </c>
      <c r="O22">
        <f t="shared" si="5"/>
        <v>1.7436228608330644</v>
      </c>
      <c r="Q22">
        <f t="shared" si="6"/>
        <v>0.68522483940042822</v>
      </c>
      <c r="S22">
        <f t="shared" si="7"/>
        <v>0.68522483940042822</v>
      </c>
      <c r="U22">
        <f t="shared" si="8"/>
        <v>0.39298913474502334</v>
      </c>
      <c r="W22">
        <f>AVERAGE(L22:L25)</f>
        <v>1.7844396859386154E-2</v>
      </c>
      <c r="X22">
        <f t="shared" ref="X22:AF22" si="44">AVERAGE(M22:M25)</f>
        <v>0.64596716630977868</v>
      </c>
      <c r="Y22">
        <f t="shared" si="44"/>
        <v>0</v>
      </c>
      <c r="Z22">
        <f t="shared" si="44"/>
        <v>1.8566354536648371</v>
      </c>
      <c r="AB22">
        <f t="shared" si="44"/>
        <v>0.6638115631691649</v>
      </c>
      <c r="AD22">
        <f t="shared" si="44"/>
        <v>0.6638115631691649</v>
      </c>
      <c r="AF22">
        <f t="shared" si="44"/>
        <v>0.36058412552717789</v>
      </c>
      <c r="AI22">
        <f>AI2+10</f>
        <v>10</v>
      </c>
      <c r="AJ22">
        <f>AJ2</f>
        <v>0.66559600285510356</v>
      </c>
      <c r="AK22">
        <f>AK2+10</f>
        <v>12.78372591006424</v>
      </c>
      <c r="AL22">
        <f>AL2+5</f>
        <v>5</v>
      </c>
      <c r="AN22" s="3">
        <f>(AI22+AJ22+AK22)/AL22</f>
        <v>4.6898643825838686</v>
      </c>
      <c r="AQ22">
        <f>($AI$22-L22)/48</f>
        <v>0.20833333333333334</v>
      </c>
      <c r="AR22">
        <f>($AJ$22-M22)/48</f>
        <v>-4.0893409469426367E-4</v>
      </c>
      <c r="AS22">
        <f>($AK$22-N22)/48</f>
        <v>0.26632762312633834</v>
      </c>
      <c r="AT22">
        <f>($AL$22-O22)/48</f>
        <v>6.7841190399311149E-2</v>
      </c>
      <c r="AV22">
        <v>49.068871948386743</v>
      </c>
      <c r="AX22">
        <f>AQ22/$AV$22</f>
        <v>4.2457330902668693E-3</v>
      </c>
      <c r="AY22">
        <f t="shared" ref="AY22:BA25" si="45">AR22/$AV$22</f>
        <v>-8.3338800843924508E-6</v>
      </c>
      <c r="AZ22">
        <f t="shared" si="45"/>
        <v>5.4276288113261689E-3</v>
      </c>
      <c r="BA22">
        <f t="shared" si="45"/>
        <v>1.3825708174149617E-3</v>
      </c>
      <c r="BD22">
        <f>AVERAGE(AX22:AX25)</f>
        <v>4.2381568356446939E-3</v>
      </c>
      <c r="BE22">
        <f t="shared" ref="BE22:BG22" si="46">AVERAGE(AY22:AY25)</f>
        <v>8.3338800843925338E-6</v>
      </c>
      <c r="BF22">
        <f t="shared" si="46"/>
        <v>5.4276288113261689E-3</v>
      </c>
      <c r="BG22">
        <f t="shared" si="46"/>
        <v>1.3345886869146908E-3</v>
      </c>
    </row>
    <row r="23" spans="1:59" x14ac:dyDescent="0.3">
      <c r="A23" s="1" t="s">
        <v>35</v>
      </c>
      <c r="B23" s="4">
        <v>45085</v>
      </c>
      <c r="C23" s="1">
        <v>1E-3</v>
      </c>
      <c r="D23" s="1">
        <v>8.6E-3</v>
      </c>
      <c r="E23">
        <v>0</v>
      </c>
      <c r="F23" s="1">
        <v>5.2999999999999999E-2</v>
      </c>
      <c r="G23" s="1"/>
      <c r="H23">
        <f t="shared" si="2"/>
        <v>9.6000000000000009E-3</v>
      </c>
      <c r="J23">
        <f t="shared" si="3"/>
        <v>9.6000000000000009E-3</v>
      </c>
      <c r="L23">
        <f t="shared" si="4"/>
        <v>7.1377587437544618E-2</v>
      </c>
      <c r="M23">
        <f t="shared" si="4"/>
        <v>0.6138472519628837</v>
      </c>
      <c r="N23">
        <f t="shared" si="4"/>
        <v>0</v>
      </c>
      <c r="O23">
        <f t="shared" si="5"/>
        <v>1.7113335485954149</v>
      </c>
      <c r="Q23">
        <f t="shared" si="6"/>
        <v>0.68522483940042833</v>
      </c>
      <c r="S23">
        <f t="shared" si="7"/>
        <v>0.68522483940042833</v>
      </c>
      <c r="U23">
        <f t="shared" si="8"/>
        <v>0.40040402407983522</v>
      </c>
      <c r="AQ23">
        <f t="shared" ref="AQ23:AQ25" si="47">($AI$22-L23)/48</f>
        <v>0.20684630026171782</v>
      </c>
      <c r="AR23">
        <f t="shared" ref="AR23:AR25" si="48">($AJ$22-M23)/48</f>
        <v>1.0780989769212472E-3</v>
      </c>
      <c r="AS23">
        <f t="shared" ref="AS23:AS25" si="49">($AK$22-N23)/48</f>
        <v>0.26632762312633834</v>
      </c>
      <c r="AT23">
        <f t="shared" ref="AT23:AT25" si="50">($AL$22-O23)/48</f>
        <v>6.851388440426219E-2</v>
      </c>
      <c r="AX23">
        <f t="shared" ref="AX23:AX25" si="51">AQ23/$AV$22</f>
        <v>4.2154280717781696E-3</v>
      </c>
      <c r="AY23">
        <f t="shared" si="45"/>
        <v>2.1971138404307506E-5</v>
      </c>
      <c r="AZ23">
        <f t="shared" si="45"/>
        <v>5.4276288113261689E-3</v>
      </c>
      <c r="BA23">
        <f t="shared" si="45"/>
        <v>1.3962799975578968E-3</v>
      </c>
    </row>
    <row r="24" spans="1:59" x14ac:dyDescent="0.3">
      <c r="A24" s="1" t="s">
        <v>36</v>
      </c>
      <c r="B24" s="4">
        <v>45085</v>
      </c>
      <c r="C24" s="1">
        <v>0</v>
      </c>
      <c r="D24" s="1">
        <v>9.2999999999999992E-3</v>
      </c>
      <c r="E24">
        <v>0</v>
      </c>
      <c r="F24" s="1">
        <v>5.8999999999999997E-2</v>
      </c>
      <c r="G24" s="1"/>
      <c r="H24">
        <f t="shared" si="2"/>
        <v>9.2999999999999992E-3</v>
      </c>
      <c r="J24">
        <f t="shared" si="3"/>
        <v>9.2999999999999992E-3</v>
      </c>
      <c r="L24">
        <f t="shared" si="4"/>
        <v>0</v>
      </c>
      <c r="M24">
        <f t="shared" si="4"/>
        <v>0.6638115631691649</v>
      </c>
      <c r="N24">
        <f t="shared" si="4"/>
        <v>0</v>
      </c>
      <c r="O24">
        <f t="shared" si="5"/>
        <v>1.9050694220213109</v>
      </c>
      <c r="Q24">
        <f t="shared" si="6"/>
        <v>0.6638115631691649</v>
      </c>
      <c r="S24">
        <f t="shared" si="7"/>
        <v>0.6638115631691649</v>
      </c>
      <c r="U24">
        <f t="shared" si="8"/>
        <v>0.34844481544659384</v>
      </c>
      <c r="AQ24">
        <f t="shared" si="47"/>
        <v>0.20833333333333334</v>
      </c>
      <c r="AR24">
        <f t="shared" si="48"/>
        <v>3.7175826790388868E-5</v>
      </c>
      <c r="AS24">
        <f t="shared" si="49"/>
        <v>0.26632762312633834</v>
      </c>
      <c r="AT24">
        <f t="shared" si="50"/>
        <v>6.4477720374556027E-2</v>
      </c>
      <c r="AX24">
        <f t="shared" si="51"/>
        <v>4.2457330902668693E-3</v>
      </c>
      <c r="AY24">
        <f t="shared" si="45"/>
        <v>7.5762546221752123E-7</v>
      </c>
      <c r="AZ24">
        <f t="shared" si="45"/>
        <v>5.4276288113261689E-3</v>
      </c>
      <c r="BA24">
        <f t="shared" si="45"/>
        <v>1.3140249167002888E-3</v>
      </c>
    </row>
    <row r="25" spans="1:59" x14ac:dyDescent="0.3">
      <c r="A25" s="1" t="s">
        <v>37</v>
      </c>
      <c r="B25" s="4">
        <v>45085</v>
      </c>
      <c r="C25" s="1">
        <v>0</v>
      </c>
      <c r="D25" s="1">
        <v>8.6999999999999994E-3</v>
      </c>
      <c r="E25">
        <v>0</v>
      </c>
      <c r="F25" s="1">
        <v>6.4000000000000001E-2</v>
      </c>
      <c r="G25" s="1"/>
      <c r="H25">
        <f t="shared" si="2"/>
        <v>8.6999999999999994E-3</v>
      </c>
      <c r="J25">
        <f t="shared" si="3"/>
        <v>8.6999999999999994E-3</v>
      </c>
      <c r="L25">
        <f t="shared" si="4"/>
        <v>0</v>
      </c>
      <c r="M25">
        <f t="shared" si="4"/>
        <v>0.62098501070663803</v>
      </c>
      <c r="N25">
        <f t="shared" si="4"/>
        <v>0</v>
      </c>
      <c r="O25">
        <f t="shared" si="5"/>
        <v>2.0665159832095576</v>
      </c>
      <c r="Q25">
        <f t="shared" si="6"/>
        <v>0.62098501070663803</v>
      </c>
      <c r="S25">
        <f t="shared" si="7"/>
        <v>0.62098501070663803</v>
      </c>
      <c r="U25">
        <f t="shared" si="8"/>
        <v>0.30049852783725906</v>
      </c>
      <c r="AQ25">
        <f t="shared" si="47"/>
        <v>0.20833333333333334</v>
      </c>
      <c r="AR25">
        <f t="shared" si="48"/>
        <v>9.2939566975969862E-4</v>
      </c>
      <c r="AS25">
        <f t="shared" si="49"/>
        <v>0.26632762312633834</v>
      </c>
      <c r="AT25">
        <f t="shared" si="50"/>
        <v>6.1114250349800885E-2</v>
      </c>
      <c r="AX25">
        <f t="shared" si="51"/>
        <v>4.2457330902668693E-3</v>
      </c>
      <c r="AY25">
        <f t="shared" si="45"/>
        <v>1.894063655543756E-5</v>
      </c>
      <c r="AZ25">
        <f t="shared" si="45"/>
        <v>5.4276288113261689E-3</v>
      </c>
      <c r="BA25">
        <f t="shared" si="45"/>
        <v>1.2454790159856152E-3</v>
      </c>
    </row>
    <row r="26" spans="1:59" s="3" customFormat="1" x14ac:dyDescent="0.3">
      <c r="A26" s="2" t="s">
        <v>38</v>
      </c>
      <c r="B26" s="5">
        <v>45085</v>
      </c>
      <c r="C26" s="2">
        <v>6.0000000000000001E-3</v>
      </c>
      <c r="D26" s="2">
        <v>9.4999999999999998E-3</v>
      </c>
      <c r="E26" s="3">
        <v>0</v>
      </c>
      <c r="F26" s="2">
        <v>0.439</v>
      </c>
      <c r="G26" s="2"/>
      <c r="H26" s="3">
        <f t="shared" si="2"/>
        <v>1.55E-2</v>
      </c>
      <c r="J26" s="3">
        <f t="shared" si="3"/>
        <v>1.55E-2</v>
      </c>
      <c r="L26" s="3">
        <f t="shared" si="4"/>
        <v>0.42826552462526768</v>
      </c>
      <c r="M26" s="3">
        <f t="shared" si="4"/>
        <v>0.67808708065667378</v>
      </c>
      <c r="N26" s="3">
        <f t="shared" si="4"/>
        <v>0</v>
      </c>
      <c r="O26" s="3">
        <f t="shared" si="5"/>
        <v>14.17500807232806</v>
      </c>
      <c r="Q26" s="3">
        <f t="shared" si="6"/>
        <v>1.1063526052819415</v>
      </c>
      <c r="S26" s="3">
        <f t="shared" si="7"/>
        <v>1.1063526052819415</v>
      </c>
      <c r="U26" s="3">
        <f t="shared" si="8"/>
        <v>7.804952206282853E-2</v>
      </c>
      <c r="W26" s="3">
        <f>AVERAGE(L26:L29)</f>
        <v>0.7137758743754461</v>
      </c>
      <c r="X26" s="3">
        <f t="shared" ref="X26:AF26" si="52">AVERAGE(M26:M29)</f>
        <v>0.66202712348322623</v>
      </c>
      <c r="Y26" s="3">
        <f t="shared" si="52"/>
        <v>0</v>
      </c>
      <c r="Z26" s="3">
        <f t="shared" si="52"/>
        <v>14.505973522763966</v>
      </c>
      <c r="AB26" s="3">
        <f t="shared" si="52"/>
        <v>1.3758029978586723</v>
      </c>
      <c r="AD26" s="3">
        <f t="shared" si="52"/>
        <v>1.3758029978586723</v>
      </c>
      <c r="AF26" s="3">
        <f t="shared" si="52"/>
        <v>9.7452976693740548E-2</v>
      </c>
      <c r="AI26" s="3">
        <f>AI2+10</f>
        <v>10</v>
      </c>
      <c r="AJ26" s="3">
        <f>AJ2</f>
        <v>0.66559600285510356</v>
      </c>
      <c r="AK26" s="3">
        <f>AK2+10</f>
        <v>12.78372591006424</v>
      </c>
      <c r="AL26" s="3">
        <f>AL2+20</f>
        <v>20</v>
      </c>
      <c r="AN26" s="3">
        <f>(AI26+AJ26+AK26)/AL26</f>
        <v>1.1724660956459672</v>
      </c>
      <c r="AQ26" s="3">
        <f>($AI$26-L26)/48</f>
        <v>0.19941113490364026</v>
      </c>
      <c r="AR26" s="3">
        <f>($AJ$26-M26)/48</f>
        <v>-2.6023078753271284E-4</v>
      </c>
      <c r="AS26" s="3">
        <f>($AK$26-N26)/48</f>
        <v>0.26632762312633834</v>
      </c>
      <c r="AT26" s="3">
        <f>($AL$26-O26)/48</f>
        <v>0.12135399849316542</v>
      </c>
      <c r="AV26" s="3">
        <v>51.238594684992336</v>
      </c>
      <c r="AX26" s="3">
        <f>AQ26/$AV$26</f>
        <v>3.8918150688868778E-3</v>
      </c>
      <c r="AY26" s="3">
        <f t="shared" ref="AY26:BA29" si="53">AR26/$AV$26</f>
        <v>-5.0788041540283273E-6</v>
      </c>
      <c r="AZ26" s="3">
        <f t="shared" si="53"/>
        <v>5.197793279922743E-3</v>
      </c>
      <c r="BA26" s="3">
        <f t="shared" si="53"/>
        <v>2.3684099698524658E-3</v>
      </c>
      <c r="BD26" s="3">
        <f>AVERAGE(AX26:AX29)</f>
        <v>3.7757281167948012E-3</v>
      </c>
      <c r="BE26" s="3">
        <f>AVERAGE(AY26:AY29)</f>
        <v>1.4510869011509908E-6</v>
      </c>
      <c r="BF26" s="3">
        <f t="shared" ref="BF26:BG26" si="54">AVERAGE(AZ26:AZ29)</f>
        <v>5.197793279922743E-3</v>
      </c>
      <c r="BG26" s="3">
        <f t="shared" si="54"/>
        <v>2.2338412215653939E-3</v>
      </c>
    </row>
    <row r="27" spans="1:59" s="3" customFormat="1" x14ac:dyDescent="0.3">
      <c r="A27" s="2" t="s">
        <v>39</v>
      </c>
      <c r="B27" s="5">
        <v>45085</v>
      </c>
      <c r="C27" s="2">
        <v>4.0000000000000001E-3</v>
      </c>
      <c r="D27" s="2">
        <v>9.1000000000000004E-3</v>
      </c>
      <c r="E27" s="3">
        <v>0</v>
      </c>
      <c r="F27" s="2">
        <v>0.45800000000000002</v>
      </c>
      <c r="G27" s="2"/>
      <c r="H27" s="3">
        <f t="shared" si="2"/>
        <v>1.3100000000000001E-2</v>
      </c>
      <c r="J27" s="3">
        <f t="shared" si="3"/>
        <v>1.3100000000000001E-2</v>
      </c>
      <c r="L27" s="3">
        <f t="shared" si="4"/>
        <v>0.28551034975017847</v>
      </c>
      <c r="M27" s="3">
        <f t="shared" si="4"/>
        <v>0.64953604568165602</v>
      </c>
      <c r="N27" s="3">
        <f t="shared" si="4"/>
        <v>0</v>
      </c>
      <c r="O27" s="3">
        <f t="shared" si="5"/>
        <v>14.788505004843399</v>
      </c>
      <c r="Q27" s="3">
        <f t="shared" si="6"/>
        <v>0.93504639543183443</v>
      </c>
      <c r="S27" s="3">
        <f t="shared" si="7"/>
        <v>0.93504639543183443</v>
      </c>
      <c r="U27" s="3">
        <f t="shared" si="8"/>
        <v>6.3227918922541287E-2</v>
      </c>
      <c r="AQ27" s="3">
        <f t="shared" ref="AQ27:AQ29" si="55">($AI$26-L27)/48</f>
        <v>0.2023852010468713</v>
      </c>
      <c r="AR27" s="3">
        <f t="shared" ref="AR27:AR29" si="56">($AJ$26-M27)/48</f>
        <v>3.3458244111349056E-4</v>
      </c>
      <c r="AS27" s="3">
        <f t="shared" ref="AS27:AS29" si="57">($AK$26-N27)/48</f>
        <v>0.26632762312633834</v>
      </c>
      <c r="AT27" s="3">
        <f t="shared" ref="AT27:AT29" si="58">($AL$26-O27)/48</f>
        <v>0.10857281239909584</v>
      </c>
      <c r="AX27" s="3">
        <f t="shared" ref="AX27:AX29" si="59">AQ27/$AV$26</f>
        <v>3.9498585449329162E-3</v>
      </c>
      <c r="AY27" s="3">
        <f t="shared" si="53"/>
        <v>6.5298910551793289E-6</v>
      </c>
      <c r="AZ27" s="3">
        <f t="shared" si="53"/>
        <v>5.197793279922743E-3</v>
      </c>
      <c r="BA27" s="3">
        <f t="shared" si="53"/>
        <v>2.1189654608325267E-3</v>
      </c>
    </row>
    <row r="28" spans="1:59" s="3" customFormat="1" x14ac:dyDescent="0.3">
      <c r="A28" s="2" t="s">
        <v>40</v>
      </c>
      <c r="B28" s="5">
        <v>45085</v>
      </c>
      <c r="C28" s="2">
        <v>0.03</v>
      </c>
      <c r="D28" s="2">
        <v>9.4999999999999998E-3</v>
      </c>
      <c r="E28" s="3">
        <v>0</v>
      </c>
      <c r="F28" s="2">
        <v>0.42199999999999999</v>
      </c>
      <c r="G28" s="2"/>
      <c r="H28" s="3">
        <f t="shared" si="2"/>
        <v>3.95E-2</v>
      </c>
      <c r="J28" s="3">
        <f t="shared" si="3"/>
        <v>3.95E-2</v>
      </c>
      <c r="L28" s="3">
        <f t="shared" si="4"/>
        <v>2.1413276231263385</v>
      </c>
      <c r="M28" s="3">
        <f t="shared" si="4"/>
        <v>0.67808708065667378</v>
      </c>
      <c r="N28" s="3">
        <f t="shared" si="4"/>
        <v>0</v>
      </c>
      <c r="O28" s="3">
        <f t="shared" si="5"/>
        <v>13.626089764288022</v>
      </c>
      <c r="Q28" s="3">
        <f t="shared" si="6"/>
        <v>2.8194147037830124</v>
      </c>
      <c r="S28" s="3">
        <f t="shared" si="7"/>
        <v>2.8194147037830124</v>
      </c>
      <c r="U28" s="3">
        <f t="shared" si="8"/>
        <v>0.20691297008568693</v>
      </c>
      <c r="AQ28" s="3">
        <f t="shared" si="55"/>
        <v>0.16372234118486795</v>
      </c>
      <c r="AR28" s="3">
        <f t="shared" si="56"/>
        <v>-2.6023078753271284E-4</v>
      </c>
      <c r="AS28" s="3">
        <f t="shared" si="57"/>
        <v>0.26632762312633834</v>
      </c>
      <c r="AT28" s="3">
        <f t="shared" si="58"/>
        <v>0.13278979657733289</v>
      </c>
      <c r="AX28" s="3">
        <f t="shared" si="59"/>
        <v>3.1952933563344165E-3</v>
      </c>
      <c r="AY28" s="3">
        <f t="shared" si="53"/>
        <v>-5.0788041540283273E-6</v>
      </c>
      <c r="AZ28" s="3">
        <f t="shared" si="53"/>
        <v>5.197793279922743E-3</v>
      </c>
      <c r="BA28" s="3">
        <f t="shared" si="53"/>
        <v>2.5915971621334631E-3</v>
      </c>
    </row>
    <row r="29" spans="1:59" s="3" customFormat="1" x14ac:dyDescent="0.3">
      <c r="A29" s="2" t="s">
        <v>41</v>
      </c>
      <c r="B29" s="5">
        <v>45085</v>
      </c>
      <c r="C29" s="2">
        <v>0</v>
      </c>
      <c r="D29" s="2">
        <v>8.9999999999999993E-3</v>
      </c>
      <c r="E29" s="3">
        <v>0</v>
      </c>
      <c r="F29" s="2">
        <v>0.47799999999999998</v>
      </c>
      <c r="G29" s="2"/>
      <c r="H29" s="3">
        <f t="shared" si="2"/>
        <v>8.9999999999999993E-3</v>
      </c>
      <c r="J29" s="3">
        <f t="shared" si="3"/>
        <v>8.9999999999999993E-3</v>
      </c>
      <c r="L29" s="3">
        <f t="shared" si="4"/>
        <v>0</v>
      </c>
      <c r="M29" s="3">
        <f t="shared" si="4"/>
        <v>0.64239828693790146</v>
      </c>
      <c r="N29" s="3">
        <f t="shared" si="4"/>
        <v>0</v>
      </c>
      <c r="O29" s="3">
        <f t="shared" si="5"/>
        <v>15.434291249596383</v>
      </c>
      <c r="Q29" s="3">
        <f t="shared" si="6"/>
        <v>0.64239828693790146</v>
      </c>
      <c r="S29" s="3">
        <f t="shared" si="7"/>
        <v>0.64239828693790146</v>
      </c>
      <c r="U29" s="3">
        <f t="shared" si="8"/>
        <v>4.1621495703905456E-2</v>
      </c>
      <c r="AQ29" s="3">
        <f t="shared" si="55"/>
        <v>0.20833333333333334</v>
      </c>
      <c r="AR29" s="3">
        <f t="shared" si="56"/>
        <v>4.8328574827504373E-4</v>
      </c>
      <c r="AS29" s="3">
        <f t="shared" si="57"/>
        <v>0.26632762312633834</v>
      </c>
      <c r="AT29" s="3">
        <f t="shared" si="58"/>
        <v>9.5118932300075357E-2</v>
      </c>
      <c r="AX29" s="3">
        <f t="shared" si="59"/>
        <v>4.0659454970249937E-3</v>
      </c>
      <c r="AY29" s="3">
        <f t="shared" si="53"/>
        <v>9.432064857481289E-6</v>
      </c>
      <c r="AZ29" s="3">
        <f t="shared" si="53"/>
        <v>5.197793279922743E-3</v>
      </c>
      <c r="BA29" s="3">
        <f t="shared" si="53"/>
        <v>1.8563922934431195E-3</v>
      </c>
    </row>
    <row r="30" spans="1:59" x14ac:dyDescent="0.3">
      <c r="D30" s="1"/>
    </row>
    <row r="31" spans="1:59" x14ac:dyDescent="0.3">
      <c r="D31" s="1"/>
    </row>
    <row r="32" spans="1:59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7607C-E753-4F63-B3B1-003646E65911}">
  <dimension ref="A1:BG56"/>
  <sheetViews>
    <sheetView workbookViewId="0">
      <selection activeCell="L1" sqref="L1:O1048576"/>
    </sheetView>
  </sheetViews>
  <sheetFormatPr defaultRowHeight="14.4" x14ac:dyDescent="0.3"/>
  <cols>
    <col min="57" max="57" width="12.6640625" bestFit="1" customWidth="1"/>
  </cols>
  <sheetData>
    <row r="1" spans="1:59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H1" t="s">
        <v>12</v>
      </c>
      <c r="J1" t="s">
        <v>1</v>
      </c>
      <c r="L1" t="s">
        <v>8</v>
      </c>
      <c r="M1" t="s">
        <v>9</v>
      </c>
      <c r="N1" t="s">
        <v>10</v>
      </c>
      <c r="O1" t="s">
        <v>11</v>
      </c>
      <c r="Q1" t="s">
        <v>12</v>
      </c>
      <c r="S1" t="s">
        <v>1</v>
      </c>
      <c r="U1" t="s">
        <v>13</v>
      </c>
      <c r="W1" t="s">
        <v>42</v>
      </c>
      <c r="X1" t="s">
        <v>43</v>
      </c>
      <c r="Y1" t="s">
        <v>44</v>
      </c>
      <c r="Z1" t="s">
        <v>45</v>
      </c>
      <c r="AB1" t="s">
        <v>46</v>
      </c>
      <c r="AD1" t="s">
        <v>47</v>
      </c>
      <c r="AF1" t="s">
        <v>48</v>
      </c>
      <c r="AI1" t="s">
        <v>50</v>
      </c>
      <c r="AJ1" t="s">
        <v>51</v>
      </c>
      <c r="AK1" t="s">
        <v>52</v>
      </c>
      <c r="AL1" t="s">
        <v>53</v>
      </c>
      <c r="AN1" t="s">
        <v>73</v>
      </c>
      <c r="AQ1" t="s">
        <v>54</v>
      </c>
      <c r="AR1" t="s">
        <v>55</v>
      </c>
      <c r="AS1" t="s">
        <v>56</v>
      </c>
      <c r="AT1" t="s">
        <v>57</v>
      </c>
      <c r="AV1" t="s">
        <v>68</v>
      </c>
      <c r="AX1" t="s">
        <v>69</v>
      </c>
      <c r="AY1" t="s">
        <v>70</v>
      </c>
      <c r="AZ1" t="s">
        <v>71</v>
      </c>
      <c r="BA1" t="s">
        <v>72</v>
      </c>
      <c r="BD1" t="s">
        <v>58</v>
      </c>
      <c r="BE1" t="s">
        <v>59</v>
      </c>
      <c r="BF1" t="s">
        <v>60</v>
      </c>
      <c r="BG1" t="s">
        <v>61</v>
      </c>
    </row>
    <row r="2" spans="1:59" s="3" customFormat="1" x14ac:dyDescent="0.3">
      <c r="A2" s="2" t="s">
        <v>14</v>
      </c>
      <c r="B2" s="5">
        <v>45111</v>
      </c>
      <c r="C2" s="2">
        <v>0</v>
      </c>
      <c r="D2" s="6">
        <v>4.7999999999999996E-3</v>
      </c>
      <c r="E2" s="7">
        <v>0</v>
      </c>
      <c r="F2" s="2">
        <v>0</v>
      </c>
      <c r="G2" s="2"/>
      <c r="H2" s="3">
        <f>C2+D2</f>
        <v>4.7999999999999996E-3</v>
      </c>
      <c r="J2" s="3">
        <f>E2+H2</f>
        <v>4.7999999999999996E-3</v>
      </c>
      <c r="L2" s="3">
        <f>(C2/14.01)*1000</f>
        <v>0</v>
      </c>
      <c r="M2" s="3">
        <f>(D2/14.01)*1000</f>
        <v>0.34261241970021411</v>
      </c>
      <c r="N2" s="3">
        <f>(E2/14.01)*1000</f>
        <v>0</v>
      </c>
      <c r="O2" s="3">
        <f>(F2/30.97)*1000</f>
        <v>0</v>
      </c>
      <c r="Q2" s="3">
        <f>L2+M2</f>
        <v>0.34261241970021411</v>
      </c>
      <c r="S2" s="3">
        <f>L2+M2+N2</f>
        <v>0.34261241970021411</v>
      </c>
      <c r="U2" s="3" t="e">
        <f>S2/O2</f>
        <v>#DIV/0!</v>
      </c>
      <c r="W2" s="3">
        <f>AVERAGE(L2:L5)</f>
        <v>0</v>
      </c>
      <c r="X2" s="3">
        <f t="shared" ref="X2:AF2" si="0">AVERAGE(M2:M5)</f>
        <v>0.36759457530335471</v>
      </c>
      <c r="Y2" s="3">
        <f t="shared" si="0"/>
        <v>0</v>
      </c>
      <c r="Z2" s="3">
        <f t="shared" si="0"/>
        <v>0</v>
      </c>
      <c r="AB2" s="3">
        <f t="shared" si="0"/>
        <v>0.36759457530335471</v>
      </c>
      <c r="AD2" s="3">
        <f t="shared" si="0"/>
        <v>0.36759457530335471</v>
      </c>
      <c r="AF2" s="3" t="e">
        <f t="shared" si="0"/>
        <v>#DIV/0!</v>
      </c>
      <c r="AI2" s="3">
        <f>W2</f>
        <v>0</v>
      </c>
      <c r="AJ2" s="3">
        <f t="shared" ref="AJ2:AL2" si="1">X2</f>
        <v>0.36759457530335471</v>
      </c>
      <c r="AK2" s="3">
        <f t="shared" si="1"/>
        <v>0</v>
      </c>
      <c r="AL2" s="3">
        <f t="shared" si="1"/>
        <v>0</v>
      </c>
      <c r="AN2" s="3" t="e">
        <f>(AI2+AJ2+AK2)/AL2</f>
        <v>#DIV/0!</v>
      </c>
    </row>
    <row r="3" spans="1:59" s="3" customFormat="1" x14ac:dyDescent="0.3">
      <c r="A3" s="2" t="s">
        <v>15</v>
      </c>
      <c r="B3" s="5">
        <v>45111</v>
      </c>
      <c r="C3" s="2">
        <v>0</v>
      </c>
      <c r="D3" s="6">
        <v>5.5999999999999999E-3</v>
      </c>
      <c r="E3" s="7">
        <v>0</v>
      </c>
      <c r="F3" s="2">
        <v>0</v>
      </c>
      <c r="G3" s="2"/>
      <c r="H3" s="3">
        <f t="shared" ref="H3:H29" si="2">C3+D3</f>
        <v>5.5999999999999999E-3</v>
      </c>
      <c r="J3" s="3">
        <f t="shared" ref="J3:J29" si="3">E3+H3</f>
        <v>5.5999999999999999E-3</v>
      </c>
      <c r="L3" s="3">
        <f t="shared" ref="L3:N29" si="4">(C3/14.01)*1000</f>
        <v>0</v>
      </c>
      <c r="M3" s="3">
        <f t="shared" si="4"/>
        <v>0.3997144896502498</v>
      </c>
      <c r="N3" s="3">
        <f t="shared" si="4"/>
        <v>0</v>
      </c>
      <c r="O3" s="3">
        <f t="shared" ref="O3:O29" si="5">(F3/30.97)*1000</f>
        <v>0</v>
      </c>
      <c r="Q3" s="3">
        <f t="shared" ref="Q3:Q29" si="6">L3+M3</f>
        <v>0.3997144896502498</v>
      </c>
      <c r="S3" s="3">
        <f t="shared" ref="S3:S29" si="7">L3+M3+N3</f>
        <v>0.3997144896502498</v>
      </c>
      <c r="U3" s="3" t="e">
        <f t="shared" ref="U3:U28" si="8">S3/O3</f>
        <v>#DIV/0!</v>
      </c>
    </row>
    <row r="4" spans="1:59" s="3" customFormat="1" x14ac:dyDescent="0.3">
      <c r="A4" s="2" t="s">
        <v>16</v>
      </c>
      <c r="B4" s="5">
        <v>45111</v>
      </c>
      <c r="C4" s="2">
        <v>0</v>
      </c>
      <c r="D4" s="6">
        <v>4.8999999999999998E-3</v>
      </c>
      <c r="E4" s="7">
        <v>0</v>
      </c>
      <c r="F4" s="2">
        <v>0</v>
      </c>
      <c r="G4" s="2"/>
      <c r="H4" s="3">
        <f t="shared" si="2"/>
        <v>4.8999999999999998E-3</v>
      </c>
      <c r="J4" s="3">
        <f t="shared" si="3"/>
        <v>4.8999999999999998E-3</v>
      </c>
      <c r="L4" s="3">
        <f t="shared" si="4"/>
        <v>0</v>
      </c>
      <c r="M4" s="3">
        <f t="shared" si="4"/>
        <v>0.34975017844396861</v>
      </c>
      <c r="N4" s="3">
        <f t="shared" si="4"/>
        <v>0</v>
      </c>
      <c r="O4" s="3">
        <f t="shared" si="5"/>
        <v>0</v>
      </c>
      <c r="Q4" s="3">
        <f t="shared" si="6"/>
        <v>0.34975017844396861</v>
      </c>
      <c r="S4" s="3">
        <f t="shared" si="7"/>
        <v>0.34975017844396861</v>
      </c>
      <c r="U4" s="3" t="e">
        <f t="shared" si="8"/>
        <v>#DIV/0!</v>
      </c>
    </row>
    <row r="5" spans="1:59" s="3" customFormat="1" x14ac:dyDescent="0.3">
      <c r="A5" s="2" t="s">
        <v>17</v>
      </c>
      <c r="B5" s="5">
        <v>45111</v>
      </c>
      <c r="C5" s="2">
        <v>0</v>
      </c>
      <c r="D5" s="6">
        <v>5.3E-3</v>
      </c>
      <c r="E5" s="7">
        <v>0</v>
      </c>
      <c r="F5" s="2">
        <v>0</v>
      </c>
      <c r="G5" s="2"/>
      <c r="H5" s="3">
        <f t="shared" si="2"/>
        <v>5.3E-3</v>
      </c>
      <c r="J5" s="3">
        <f t="shared" si="3"/>
        <v>5.3E-3</v>
      </c>
      <c r="L5" s="3">
        <f t="shared" si="4"/>
        <v>0</v>
      </c>
      <c r="M5" s="3">
        <f t="shared" si="4"/>
        <v>0.37830121341898648</v>
      </c>
      <c r="N5" s="3">
        <f t="shared" si="4"/>
        <v>0</v>
      </c>
      <c r="O5" s="3">
        <f t="shared" si="5"/>
        <v>0</v>
      </c>
      <c r="Q5" s="3">
        <f t="shared" si="6"/>
        <v>0.37830121341898648</v>
      </c>
      <c r="S5" s="3">
        <f t="shared" si="7"/>
        <v>0.37830121341898648</v>
      </c>
      <c r="U5" s="3" t="e">
        <f t="shared" si="8"/>
        <v>#DIV/0!</v>
      </c>
    </row>
    <row r="6" spans="1:59" x14ac:dyDescent="0.3">
      <c r="A6" s="1" t="s">
        <v>18</v>
      </c>
      <c r="B6" s="4">
        <v>45113</v>
      </c>
      <c r="C6" s="1">
        <v>0</v>
      </c>
      <c r="D6" s="6">
        <v>4.7000000000000002E-3</v>
      </c>
      <c r="E6" s="7">
        <v>3.0000000000000001E-3</v>
      </c>
      <c r="F6" s="1">
        <v>0</v>
      </c>
      <c r="G6" s="1"/>
      <c r="H6">
        <f t="shared" si="2"/>
        <v>4.7000000000000002E-3</v>
      </c>
      <c r="J6">
        <f t="shared" si="3"/>
        <v>7.7000000000000002E-3</v>
      </c>
      <c r="L6">
        <f t="shared" si="4"/>
        <v>0</v>
      </c>
      <c r="M6">
        <f t="shared" si="4"/>
        <v>0.33547466095645967</v>
      </c>
      <c r="N6">
        <f t="shared" si="4"/>
        <v>0.21413276231263384</v>
      </c>
      <c r="O6">
        <f t="shared" si="5"/>
        <v>0</v>
      </c>
      <c r="Q6">
        <f t="shared" si="6"/>
        <v>0.33547466095645967</v>
      </c>
      <c r="S6">
        <f t="shared" si="7"/>
        <v>0.54960742326909351</v>
      </c>
      <c r="U6" t="e">
        <f t="shared" si="8"/>
        <v>#DIV/0!</v>
      </c>
      <c r="W6">
        <f>AVERAGE(L6:L9)</f>
        <v>0</v>
      </c>
      <c r="X6">
        <f t="shared" ref="X6:AD6" si="9">AVERAGE(M6:M9)</f>
        <v>0.36045681655960027</v>
      </c>
      <c r="Y6">
        <f t="shared" si="9"/>
        <v>5.353319057815846E-2</v>
      </c>
      <c r="Z6">
        <f t="shared" si="9"/>
        <v>0.54084597998062645</v>
      </c>
      <c r="AB6">
        <f t="shared" si="9"/>
        <v>0.36045681655960027</v>
      </c>
      <c r="AD6">
        <f t="shared" si="9"/>
        <v>0.41399000713775874</v>
      </c>
      <c r="AF6" t="e">
        <f>AVERAGE(U6:U9)</f>
        <v>#DIV/0!</v>
      </c>
      <c r="AI6">
        <f>AI2</f>
        <v>0</v>
      </c>
      <c r="AJ6">
        <f t="shared" ref="AJ6:AL6" si="10">AJ2</f>
        <v>0.36759457530335471</v>
      </c>
      <c r="AK6">
        <f t="shared" si="10"/>
        <v>0</v>
      </c>
      <c r="AL6">
        <f t="shared" si="10"/>
        <v>0</v>
      </c>
      <c r="AN6" s="3" t="e">
        <f>(AI6+AJ6+AK6)/AL6</f>
        <v>#DIV/0!</v>
      </c>
      <c r="AQ6">
        <f>($AI$6-L6)/48</f>
        <v>0</v>
      </c>
      <c r="AR6">
        <f>($AJ$6-M6)/48</f>
        <v>6.6916488222698003E-4</v>
      </c>
      <c r="AS6">
        <f>($AK$6-N6)/48</f>
        <v>-4.4610992148465386E-3</v>
      </c>
      <c r="AT6">
        <f>($AL$6-O6)/48</f>
        <v>0</v>
      </c>
      <c r="AV6">
        <v>4.1503204500146857</v>
      </c>
      <c r="AX6">
        <f t="shared" ref="AX6:BA9" si="11">AQ6/$AV$6</f>
        <v>0</v>
      </c>
      <c r="AY6">
        <f t="shared" si="11"/>
        <v>1.6123210009593651E-4</v>
      </c>
      <c r="AZ6">
        <f t="shared" si="11"/>
        <v>-1.0748806673062446E-3</v>
      </c>
      <c r="BA6">
        <f t="shared" si="11"/>
        <v>0</v>
      </c>
      <c r="BD6">
        <f>AVERAGE(AX6:AX9)</f>
        <v>0</v>
      </c>
      <c r="BE6">
        <f>AVERAGE(AY6:AY9)</f>
        <v>3.5829355576874665E-5</v>
      </c>
      <c r="BF6">
        <f t="shared" ref="BF6" si="12">AVERAGE(AZ6:AZ9)</f>
        <v>-2.6872016682656115E-4</v>
      </c>
      <c r="BG6">
        <f>AVERAGE(BA6:BA9)</f>
        <v>-2.7148806263597902E-3</v>
      </c>
    </row>
    <row r="7" spans="1:59" x14ac:dyDescent="0.3">
      <c r="A7" s="1" t="s">
        <v>19</v>
      </c>
      <c r="B7" s="4">
        <v>45113</v>
      </c>
      <c r="C7" s="1">
        <v>0</v>
      </c>
      <c r="D7" s="6">
        <v>4.5999999999999999E-3</v>
      </c>
      <c r="E7" s="7">
        <v>0</v>
      </c>
      <c r="F7" s="1">
        <v>0</v>
      </c>
      <c r="G7" s="1"/>
      <c r="H7">
        <f t="shared" si="2"/>
        <v>4.5999999999999999E-3</v>
      </c>
      <c r="J7">
        <f t="shared" si="3"/>
        <v>4.5999999999999999E-3</v>
      </c>
      <c r="L7">
        <f t="shared" si="4"/>
        <v>0</v>
      </c>
      <c r="M7">
        <f t="shared" si="4"/>
        <v>0.32833690221270517</v>
      </c>
      <c r="N7">
        <f t="shared" si="4"/>
        <v>0</v>
      </c>
      <c r="O7">
        <f t="shared" si="5"/>
        <v>0</v>
      </c>
      <c r="Q7">
        <f t="shared" si="6"/>
        <v>0.32833690221270517</v>
      </c>
      <c r="S7">
        <f t="shared" si="7"/>
        <v>0.32833690221270517</v>
      </c>
      <c r="U7" t="e">
        <f t="shared" si="8"/>
        <v>#DIV/0!</v>
      </c>
      <c r="AQ7">
        <f t="shared" ref="AQ7:AQ9" si="13">($AI$6-L7)/48</f>
        <v>0</v>
      </c>
      <c r="AR7">
        <f t="shared" ref="AR7:AR9" si="14">($AJ$6-M7)/48</f>
        <v>8.1786818938853201E-4</v>
      </c>
      <c r="AS7">
        <f t="shared" ref="AS7:AS8" si="15">($AK$6-N7)/48</f>
        <v>0</v>
      </c>
      <c r="AT7">
        <f t="shared" ref="AT7:AT9" si="16">($AL$6-O7)/48</f>
        <v>0</v>
      </c>
      <c r="AX7">
        <f t="shared" si="11"/>
        <v>0</v>
      </c>
      <c r="AY7">
        <f t="shared" si="11"/>
        <v>1.970614556728115E-4</v>
      </c>
      <c r="AZ7">
        <f t="shared" si="11"/>
        <v>0</v>
      </c>
      <c r="BA7">
        <f t="shared" si="11"/>
        <v>0</v>
      </c>
    </row>
    <row r="8" spans="1:59" x14ac:dyDescent="0.3">
      <c r="A8" s="1" t="s">
        <v>20</v>
      </c>
      <c r="B8" s="4">
        <v>45113</v>
      </c>
      <c r="C8" s="1">
        <v>0</v>
      </c>
      <c r="D8" s="6">
        <v>6.1000000000000004E-3</v>
      </c>
      <c r="E8" s="7">
        <v>0</v>
      </c>
      <c r="F8" s="1">
        <v>6.7000000000000004E-2</v>
      </c>
      <c r="G8" s="1"/>
      <c r="H8">
        <f t="shared" si="2"/>
        <v>6.1000000000000004E-3</v>
      </c>
      <c r="J8">
        <f t="shared" si="3"/>
        <v>6.1000000000000004E-3</v>
      </c>
      <c r="L8">
        <f t="shared" si="4"/>
        <v>0</v>
      </c>
      <c r="M8">
        <f t="shared" si="4"/>
        <v>0.43540328336902218</v>
      </c>
      <c r="N8">
        <f t="shared" si="4"/>
        <v>0</v>
      </c>
      <c r="O8">
        <f t="shared" si="5"/>
        <v>2.1633839199225058</v>
      </c>
      <c r="Q8">
        <f t="shared" si="6"/>
        <v>0.43540328336902218</v>
      </c>
      <c r="S8">
        <f t="shared" si="7"/>
        <v>0.43540328336902218</v>
      </c>
      <c r="U8">
        <f>S8/O8</f>
        <v>0.20126029381997934</v>
      </c>
      <c r="AQ8">
        <f t="shared" si="13"/>
        <v>0</v>
      </c>
      <c r="AR8">
        <f t="shared" si="14"/>
        <v>-1.4126814180347388E-3</v>
      </c>
      <c r="AS8">
        <f t="shared" si="15"/>
        <v>0</v>
      </c>
      <c r="AT8">
        <f t="shared" si="16"/>
        <v>-4.5070498331718868E-2</v>
      </c>
      <c r="AX8">
        <f t="shared" si="11"/>
        <v>0</v>
      </c>
      <c r="AY8">
        <f t="shared" si="11"/>
        <v>-3.4037887798031113E-4</v>
      </c>
      <c r="AZ8">
        <f t="shared" si="11"/>
        <v>0</v>
      </c>
      <c r="BA8">
        <f t="shared" si="11"/>
        <v>-1.0859522505439161E-2</v>
      </c>
    </row>
    <row r="9" spans="1:59" x14ac:dyDescent="0.3">
      <c r="A9" s="1" t="s">
        <v>21</v>
      </c>
      <c r="B9" s="4">
        <v>45113</v>
      </c>
      <c r="C9" s="1">
        <v>0</v>
      </c>
      <c r="D9" s="6">
        <v>4.7999999999999996E-3</v>
      </c>
      <c r="E9" s="7">
        <v>0</v>
      </c>
      <c r="F9" s="1">
        <v>0</v>
      </c>
      <c r="G9" s="1"/>
      <c r="H9">
        <f t="shared" si="2"/>
        <v>4.7999999999999996E-3</v>
      </c>
      <c r="J9">
        <f t="shared" si="3"/>
        <v>4.7999999999999996E-3</v>
      </c>
      <c r="L9">
        <f t="shared" si="4"/>
        <v>0</v>
      </c>
      <c r="M9">
        <f t="shared" si="4"/>
        <v>0.34261241970021411</v>
      </c>
      <c r="N9">
        <f t="shared" si="4"/>
        <v>0</v>
      </c>
      <c r="O9">
        <f t="shared" si="5"/>
        <v>0</v>
      </c>
      <c r="Q9">
        <f t="shared" si="6"/>
        <v>0.34261241970021411</v>
      </c>
      <c r="S9">
        <f t="shared" si="7"/>
        <v>0.34261241970021411</v>
      </c>
      <c r="U9" t="e">
        <f t="shared" si="8"/>
        <v>#DIV/0!</v>
      </c>
      <c r="AQ9">
        <f t="shared" si="13"/>
        <v>0</v>
      </c>
      <c r="AR9">
        <f t="shared" si="14"/>
        <v>5.2046157506542914E-4</v>
      </c>
      <c r="AS9">
        <f>($AK$6-N9)/48</f>
        <v>0</v>
      </c>
      <c r="AT9">
        <f t="shared" si="16"/>
        <v>0</v>
      </c>
      <c r="AX9">
        <f t="shared" si="11"/>
        <v>0</v>
      </c>
      <c r="AY9">
        <f t="shared" si="11"/>
        <v>1.2540274451906179E-4</v>
      </c>
      <c r="AZ9">
        <f t="shared" si="11"/>
        <v>0</v>
      </c>
      <c r="BA9">
        <f t="shared" si="11"/>
        <v>0</v>
      </c>
    </row>
    <row r="10" spans="1:59" s="3" customFormat="1" x14ac:dyDescent="0.3">
      <c r="A10" s="2" t="s">
        <v>22</v>
      </c>
      <c r="B10" s="5">
        <v>45113</v>
      </c>
      <c r="C10" s="2">
        <v>4.3999999999999997E-2</v>
      </c>
      <c r="D10" s="6">
        <v>5.8999999999999999E-3</v>
      </c>
      <c r="E10" s="7">
        <v>0</v>
      </c>
      <c r="F10" s="2">
        <v>0</v>
      </c>
      <c r="G10" s="2"/>
      <c r="H10" s="3">
        <f t="shared" si="2"/>
        <v>4.99E-2</v>
      </c>
      <c r="J10" s="3">
        <f t="shared" si="3"/>
        <v>4.99E-2</v>
      </c>
      <c r="L10" s="3">
        <f t="shared" si="4"/>
        <v>3.1406138472519625</v>
      </c>
      <c r="M10" s="3">
        <f t="shared" si="4"/>
        <v>0.42112776588151318</v>
      </c>
      <c r="N10" s="3">
        <f t="shared" si="4"/>
        <v>0</v>
      </c>
      <c r="O10" s="3">
        <f t="shared" si="5"/>
        <v>0</v>
      </c>
      <c r="Q10" s="3">
        <f t="shared" si="6"/>
        <v>3.5617416131334756</v>
      </c>
      <c r="S10" s="3">
        <f t="shared" si="7"/>
        <v>3.5617416131334756</v>
      </c>
      <c r="U10" s="3" t="e">
        <f t="shared" si="8"/>
        <v>#DIV/0!</v>
      </c>
      <c r="W10" s="3">
        <f>AVERAGE(L10:L13)</f>
        <v>2.5695931477516059</v>
      </c>
      <c r="X10" s="3">
        <f t="shared" ref="X10:AF10" si="17">AVERAGE(M10:M13)</f>
        <v>0.40328336902212703</v>
      </c>
      <c r="Y10" s="3">
        <f t="shared" si="17"/>
        <v>2.7301927194860811</v>
      </c>
      <c r="Z10" s="3">
        <f t="shared" si="17"/>
        <v>0</v>
      </c>
      <c r="AB10" s="3">
        <f t="shared" si="17"/>
        <v>2.972876516773733</v>
      </c>
      <c r="AD10" s="3">
        <f t="shared" si="17"/>
        <v>5.7030692362598145</v>
      </c>
      <c r="AF10" s="3" t="e">
        <f t="shared" si="17"/>
        <v>#DIV/0!</v>
      </c>
      <c r="AI10" s="3">
        <f>AI2+10</f>
        <v>10</v>
      </c>
      <c r="AJ10" s="3">
        <f>AJ2</f>
        <v>0.36759457530335471</v>
      </c>
      <c r="AK10" s="3">
        <f>AK2+10</f>
        <v>10</v>
      </c>
      <c r="AL10" s="3">
        <f>AL2</f>
        <v>0</v>
      </c>
      <c r="AN10" s="3" t="e">
        <f>(AI10+AJ10+AK10)/AL10</f>
        <v>#DIV/0!</v>
      </c>
      <c r="AQ10" s="3">
        <f>($AI$10-L10)/48</f>
        <v>0.14290387818225078</v>
      </c>
      <c r="AR10" s="3">
        <f>($AJ$10-M10)/48</f>
        <v>-1.1152748037116349E-3</v>
      </c>
      <c r="AS10" s="3">
        <f>($AK$10-N10)/48</f>
        <v>0.20833333333333334</v>
      </c>
      <c r="AT10" s="3">
        <f>($AL$10-O10)/48</f>
        <v>0</v>
      </c>
      <c r="AV10" s="3">
        <v>26.545525015867288</v>
      </c>
      <c r="AX10" s="3">
        <f t="shared" ref="AX10:BA13" si="18">AQ10/$AV$10</f>
        <v>5.383350982767589E-3</v>
      </c>
      <c r="AY10" s="3">
        <f t="shared" si="18"/>
        <v>-4.201366531816538E-5</v>
      </c>
      <c r="AZ10" s="3">
        <f t="shared" si="18"/>
        <v>7.8481526814332906E-3</v>
      </c>
      <c r="BA10" s="3">
        <f t="shared" si="18"/>
        <v>0</v>
      </c>
      <c r="BD10" s="3">
        <f>AVERAGE(AX10:AX13)</f>
        <v>5.8314967461613534E-3</v>
      </c>
      <c r="BE10" s="3">
        <f t="shared" ref="BE10:BG10" si="19">AVERAGE(AY10:AY13)</f>
        <v>-2.8009110212110274E-5</v>
      </c>
      <c r="BF10" s="3">
        <f t="shared" si="19"/>
        <v>5.7054557502068557E-3</v>
      </c>
      <c r="BG10" s="3">
        <f t="shared" si="19"/>
        <v>0</v>
      </c>
    </row>
    <row r="11" spans="1:59" s="3" customFormat="1" x14ac:dyDescent="0.3">
      <c r="A11" s="2" t="s">
        <v>23</v>
      </c>
      <c r="B11" s="5">
        <v>45113</v>
      </c>
      <c r="C11" s="2">
        <v>4.2000000000000003E-2</v>
      </c>
      <c r="D11" s="6">
        <v>5.5999999999999999E-3</v>
      </c>
      <c r="E11" s="7">
        <v>1E-3</v>
      </c>
      <c r="F11" s="2">
        <v>0</v>
      </c>
      <c r="G11" s="2"/>
      <c r="H11" s="3">
        <f t="shared" si="2"/>
        <v>4.7600000000000003E-2</v>
      </c>
      <c r="J11" s="3">
        <f t="shared" si="3"/>
        <v>4.8600000000000004E-2</v>
      </c>
      <c r="L11" s="3">
        <f t="shared" si="4"/>
        <v>2.9978586723768736</v>
      </c>
      <c r="M11" s="3">
        <f t="shared" si="4"/>
        <v>0.3997144896502498</v>
      </c>
      <c r="N11" s="3">
        <f t="shared" si="4"/>
        <v>7.1377587437544618E-2</v>
      </c>
      <c r="O11" s="3">
        <f t="shared" si="5"/>
        <v>0</v>
      </c>
      <c r="Q11" s="3">
        <f t="shared" si="6"/>
        <v>3.3975731620271237</v>
      </c>
      <c r="S11" s="3">
        <f t="shared" si="7"/>
        <v>3.4689507494646681</v>
      </c>
      <c r="U11" s="3" t="e">
        <f t="shared" si="8"/>
        <v>#DIV/0!</v>
      </c>
      <c r="AQ11" s="3">
        <f t="shared" ref="AQ11:AQ13" si="20">($AI$10-L11)/48</f>
        <v>0.14587794432548182</v>
      </c>
      <c r="AR11" s="3">
        <f t="shared" ref="AR11:AR13" si="21">($AJ$10-M11)/48</f>
        <v>-6.6916488222698112E-4</v>
      </c>
      <c r="AS11" s="3">
        <f t="shared" ref="AS11:AS13" si="22">($AK$10-N11)/48</f>
        <v>0.20684630026171782</v>
      </c>
      <c r="AT11" s="3">
        <f t="shared" ref="AT11:AT13" si="23">($AL$10-O11)/48</f>
        <v>0</v>
      </c>
      <c r="AX11" s="3">
        <f t="shared" si="18"/>
        <v>5.4953874236160303E-3</v>
      </c>
      <c r="AY11" s="3">
        <f t="shared" si="18"/>
        <v>-2.5208199190899235E-5</v>
      </c>
      <c r="AZ11" s="3">
        <f t="shared" si="18"/>
        <v>7.7921344610090695E-3</v>
      </c>
      <c r="BA11" s="3">
        <f t="shared" si="18"/>
        <v>0</v>
      </c>
    </row>
    <row r="12" spans="1:59" s="3" customFormat="1" x14ac:dyDescent="0.3">
      <c r="A12" s="2" t="s">
        <v>24</v>
      </c>
      <c r="B12" s="5">
        <v>45113</v>
      </c>
      <c r="C12" s="2">
        <v>3.1E-2</v>
      </c>
      <c r="D12" s="6">
        <v>5.7000000000000002E-3</v>
      </c>
      <c r="E12" s="7">
        <v>0</v>
      </c>
      <c r="F12" s="2">
        <v>0</v>
      </c>
      <c r="G12" s="2"/>
      <c r="H12" s="3">
        <f t="shared" si="2"/>
        <v>3.6699999999999997E-2</v>
      </c>
      <c r="J12" s="3">
        <f t="shared" si="3"/>
        <v>3.6699999999999997E-2</v>
      </c>
      <c r="L12" s="3">
        <f t="shared" si="4"/>
        <v>2.2127052105638829</v>
      </c>
      <c r="M12" s="3">
        <f t="shared" si="4"/>
        <v>0.4068522483940043</v>
      </c>
      <c r="N12" s="3">
        <f t="shared" si="4"/>
        <v>0</v>
      </c>
      <c r="O12" s="3">
        <f t="shared" si="5"/>
        <v>0</v>
      </c>
      <c r="Q12" s="3">
        <f t="shared" si="6"/>
        <v>2.6195574589578872</v>
      </c>
      <c r="S12" s="3">
        <f t="shared" si="7"/>
        <v>2.6195574589578872</v>
      </c>
      <c r="U12" s="3" t="e">
        <f t="shared" si="8"/>
        <v>#DIV/0!</v>
      </c>
      <c r="AQ12" s="3">
        <f t="shared" si="20"/>
        <v>0.16223530811325246</v>
      </c>
      <c r="AR12" s="3">
        <f t="shared" si="21"/>
        <v>-8.178681893885332E-4</v>
      </c>
      <c r="AS12" s="3">
        <f t="shared" si="22"/>
        <v>0.20833333333333334</v>
      </c>
      <c r="AT12" s="3">
        <f t="shared" si="23"/>
        <v>0</v>
      </c>
      <c r="AX12" s="3">
        <f t="shared" si="18"/>
        <v>6.1115878482824555E-3</v>
      </c>
      <c r="AY12" s="3">
        <f t="shared" si="18"/>
        <v>-3.0810021233321313E-5</v>
      </c>
      <c r="AZ12" s="3">
        <f t="shared" si="18"/>
        <v>7.8481526814332906E-3</v>
      </c>
      <c r="BA12" s="3">
        <f t="shared" si="18"/>
        <v>0</v>
      </c>
    </row>
    <row r="13" spans="1:59" s="3" customFormat="1" x14ac:dyDescent="0.3">
      <c r="A13" s="2" t="s">
        <v>25</v>
      </c>
      <c r="B13" s="5">
        <v>45113</v>
      </c>
      <c r="C13" s="2">
        <v>2.7E-2</v>
      </c>
      <c r="D13" s="6">
        <v>5.4000000000000003E-3</v>
      </c>
      <c r="E13" s="7">
        <v>0.152</v>
      </c>
      <c r="F13" s="2">
        <v>0</v>
      </c>
      <c r="G13" s="2"/>
      <c r="H13" s="3">
        <f t="shared" si="2"/>
        <v>3.2399999999999998E-2</v>
      </c>
      <c r="J13" s="3">
        <f t="shared" si="3"/>
        <v>0.18440000000000001</v>
      </c>
      <c r="L13" s="3">
        <f t="shared" si="4"/>
        <v>1.9271948608137046</v>
      </c>
      <c r="M13" s="3">
        <f t="shared" si="4"/>
        <v>0.38543897216274092</v>
      </c>
      <c r="N13" s="3">
        <f t="shared" si="4"/>
        <v>10.84939329050678</v>
      </c>
      <c r="O13" s="3">
        <f t="shared" si="5"/>
        <v>0</v>
      </c>
      <c r="Q13" s="3">
        <f t="shared" si="6"/>
        <v>2.3126338329764455</v>
      </c>
      <c r="S13" s="3">
        <f t="shared" si="7"/>
        <v>13.162027123483226</v>
      </c>
      <c r="U13" s="3" t="e">
        <f t="shared" si="8"/>
        <v>#DIV/0!</v>
      </c>
      <c r="AQ13" s="3">
        <f t="shared" si="20"/>
        <v>0.16818344039971447</v>
      </c>
      <c r="AR13" s="3">
        <f t="shared" si="21"/>
        <v>-3.7175826790387945E-4</v>
      </c>
      <c r="AS13" s="3">
        <f t="shared" si="22"/>
        <v>-1.7695693552224594E-2</v>
      </c>
      <c r="AT13" s="3">
        <f t="shared" si="23"/>
        <v>0</v>
      </c>
      <c r="AX13" s="3">
        <f t="shared" si="18"/>
        <v>6.3356607299793364E-3</v>
      </c>
      <c r="AY13" s="3">
        <f t="shared" si="18"/>
        <v>-1.4004555106055169E-5</v>
      </c>
      <c r="AZ13" s="3">
        <f t="shared" si="18"/>
        <v>-6.6661682304822352E-4</v>
      </c>
      <c r="BA13" s="3">
        <f t="shared" si="18"/>
        <v>0</v>
      </c>
    </row>
    <row r="14" spans="1:59" x14ac:dyDescent="0.3">
      <c r="A14" s="1" t="s">
        <v>26</v>
      </c>
      <c r="B14" s="4">
        <v>45113</v>
      </c>
      <c r="C14" s="1">
        <v>0</v>
      </c>
      <c r="D14" s="6">
        <v>4.4000000000000003E-3</v>
      </c>
      <c r="E14" s="7">
        <v>0</v>
      </c>
      <c r="F14" s="1">
        <v>0.126</v>
      </c>
      <c r="G14" s="1"/>
      <c r="H14">
        <f t="shared" si="2"/>
        <v>4.4000000000000003E-3</v>
      </c>
      <c r="J14">
        <f t="shared" si="3"/>
        <v>4.4000000000000003E-3</v>
      </c>
      <c r="L14">
        <f t="shared" si="4"/>
        <v>0</v>
      </c>
      <c r="M14">
        <f t="shared" si="4"/>
        <v>0.31406138472519635</v>
      </c>
      <c r="N14">
        <f t="shared" si="4"/>
        <v>0</v>
      </c>
      <c r="O14">
        <f t="shared" si="5"/>
        <v>4.0684533419438162</v>
      </c>
      <c r="Q14">
        <f t="shared" si="6"/>
        <v>0.31406138472519635</v>
      </c>
      <c r="S14">
        <f t="shared" si="7"/>
        <v>0.31406138472519635</v>
      </c>
      <c r="U14">
        <f t="shared" si="8"/>
        <v>7.7194294324915327E-2</v>
      </c>
      <c r="W14">
        <f>AVERAGE(L14:L17)</f>
        <v>0</v>
      </c>
      <c r="X14">
        <f t="shared" ref="X14:AF14" si="24">AVERAGE(M14:M17)</f>
        <v>0.34439685938615278</v>
      </c>
      <c r="Y14">
        <f t="shared" si="24"/>
        <v>0</v>
      </c>
      <c r="Z14">
        <f>AVERAGE(O14:O17)</f>
        <v>4.0442363577655795</v>
      </c>
      <c r="AB14">
        <f t="shared" si="24"/>
        <v>0.34439685938615278</v>
      </c>
      <c r="AD14">
        <f t="shared" si="24"/>
        <v>0.34439685938615278</v>
      </c>
      <c r="AF14">
        <f t="shared" si="24"/>
        <v>8.5230453327545863E-2</v>
      </c>
      <c r="AI14">
        <f>AI2</f>
        <v>0</v>
      </c>
      <c r="AJ14">
        <f t="shared" ref="AJ14:AK14" si="25">AJ2</f>
        <v>0.36759457530335471</v>
      </c>
      <c r="AK14">
        <f t="shared" si="25"/>
        <v>0</v>
      </c>
      <c r="AL14">
        <f>AL2+5</f>
        <v>5</v>
      </c>
      <c r="AN14" s="3">
        <f>(AI14+AJ14+AK14)/AL14</f>
        <v>7.3518915060670945E-2</v>
      </c>
      <c r="AQ14">
        <f>($AI$14-L14)/48</f>
        <v>0</v>
      </c>
      <c r="AR14">
        <f>($AJ$14-M14)/48</f>
        <v>1.1152748037116325E-3</v>
      </c>
      <c r="AS14">
        <f>($AK$14-N14)/48</f>
        <v>0</v>
      </c>
      <c r="AT14">
        <f>($AL$14-O14)/48</f>
        <v>1.9407222042837163E-2</v>
      </c>
      <c r="AV14">
        <v>5.2414275985992758</v>
      </c>
      <c r="AX14">
        <f t="shared" ref="AX14:BA17" si="26">AQ14/$AV$14</f>
        <v>0</v>
      </c>
      <c r="AY14">
        <f t="shared" si="26"/>
        <v>2.1278073248778246E-4</v>
      </c>
      <c r="AZ14">
        <f t="shared" si="26"/>
        <v>0</v>
      </c>
      <c r="BA14">
        <f t="shared" si="26"/>
        <v>3.7026595670278011E-3</v>
      </c>
      <c r="BD14">
        <f>AVERAGE(AX14:AX17)</f>
        <v>0</v>
      </c>
      <c r="BE14">
        <f t="shared" ref="BE14:BG14" si="27">AVERAGE(AY14:AY17)</f>
        <v>9.2204984078039028E-5</v>
      </c>
      <c r="BF14">
        <f t="shared" si="27"/>
        <v>0</v>
      </c>
      <c r="BG14">
        <f t="shared" si="27"/>
        <v>3.7989158815952473E-3</v>
      </c>
    </row>
    <row r="15" spans="1:59" x14ac:dyDescent="0.3">
      <c r="A15" s="1" t="s">
        <v>27</v>
      </c>
      <c r="B15" s="4">
        <v>45113</v>
      </c>
      <c r="C15" s="1">
        <v>0</v>
      </c>
      <c r="D15" s="6">
        <v>4.7999999999999996E-3</v>
      </c>
      <c r="E15" s="7">
        <v>0</v>
      </c>
      <c r="F15" s="1">
        <v>0.128</v>
      </c>
      <c r="G15" s="1"/>
      <c r="H15">
        <f t="shared" si="2"/>
        <v>4.7999999999999996E-3</v>
      </c>
      <c r="J15">
        <f t="shared" si="3"/>
        <v>4.7999999999999996E-3</v>
      </c>
      <c r="L15">
        <f t="shared" si="4"/>
        <v>0</v>
      </c>
      <c r="M15">
        <f t="shared" si="4"/>
        <v>0.34261241970021411</v>
      </c>
      <c r="N15">
        <f t="shared" si="4"/>
        <v>0</v>
      </c>
      <c r="O15">
        <f t="shared" si="5"/>
        <v>4.1330319664191153</v>
      </c>
      <c r="Q15">
        <f t="shared" si="6"/>
        <v>0.34261241970021411</v>
      </c>
      <c r="S15">
        <f t="shared" si="7"/>
        <v>0.34261241970021411</v>
      </c>
      <c r="U15">
        <f t="shared" si="8"/>
        <v>8.289614561027836E-2</v>
      </c>
      <c r="AQ15">
        <f t="shared" ref="AQ15:AQ17" si="28">($AI$14-L15)/48</f>
        <v>0</v>
      </c>
      <c r="AR15">
        <f t="shared" ref="AR15:AR16" si="29">($AJ$14-M15)/48</f>
        <v>5.2046157506542914E-4</v>
      </c>
      <c r="AS15">
        <f t="shared" ref="AS15:AS17" si="30">($AK$14-N15)/48</f>
        <v>0</v>
      </c>
      <c r="AT15">
        <f t="shared" ref="AT15:AT17" si="31">($AL$14-O15)/48</f>
        <v>1.8061834032935098E-2</v>
      </c>
      <c r="AX15">
        <f t="shared" si="26"/>
        <v>0</v>
      </c>
      <c r="AY15">
        <f t="shared" si="26"/>
        <v>9.929767516096527E-5</v>
      </c>
      <c r="AZ15">
        <f t="shared" si="26"/>
        <v>0</v>
      </c>
      <c r="BA15">
        <f t="shared" si="26"/>
        <v>3.4459760615146071E-3</v>
      </c>
    </row>
    <row r="16" spans="1:59" x14ac:dyDescent="0.3">
      <c r="A16" s="1" t="s">
        <v>28</v>
      </c>
      <c r="B16" s="4">
        <v>45113</v>
      </c>
      <c r="C16" s="1">
        <v>0</v>
      </c>
      <c r="D16" s="6">
        <v>5.0000000000000001E-3</v>
      </c>
      <c r="E16" s="7">
        <v>0</v>
      </c>
      <c r="F16" s="1">
        <v>0.125</v>
      </c>
      <c r="G16" s="1"/>
      <c r="H16">
        <f t="shared" si="2"/>
        <v>5.0000000000000001E-3</v>
      </c>
      <c r="J16">
        <f t="shared" si="3"/>
        <v>5.0000000000000001E-3</v>
      </c>
      <c r="L16">
        <f t="shared" si="4"/>
        <v>0</v>
      </c>
      <c r="M16">
        <f t="shared" si="4"/>
        <v>0.35688793718772305</v>
      </c>
      <c r="N16">
        <f t="shared" si="4"/>
        <v>0</v>
      </c>
      <c r="O16">
        <f t="shared" si="5"/>
        <v>4.0361640297061676</v>
      </c>
      <c r="Q16">
        <f t="shared" si="6"/>
        <v>0.35688793718772305</v>
      </c>
      <c r="S16">
        <f t="shared" si="7"/>
        <v>0.35688793718772305</v>
      </c>
      <c r="U16">
        <f t="shared" si="8"/>
        <v>8.8422555317630255E-2</v>
      </c>
      <c r="AQ16">
        <f t="shared" si="28"/>
        <v>0</v>
      </c>
      <c r="AR16">
        <f t="shared" si="29"/>
        <v>2.2305496074232628E-4</v>
      </c>
      <c r="AS16">
        <f t="shared" si="30"/>
        <v>0</v>
      </c>
      <c r="AT16">
        <f t="shared" si="31"/>
        <v>2.0079916047788176E-2</v>
      </c>
      <c r="AX16">
        <f t="shared" si="26"/>
        <v>0</v>
      </c>
      <c r="AY16">
        <f t="shared" si="26"/>
        <v>4.2556146497556447E-5</v>
      </c>
      <c r="AZ16">
        <f t="shared" si="26"/>
        <v>0</v>
      </c>
      <c r="BA16">
        <f t="shared" si="26"/>
        <v>3.8310013197843948E-3</v>
      </c>
    </row>
    <row r="17" spans="1:59" x14ac:dyDescent="0.3">
      <c r="A17" s="1" t="s">
        <v>29</v>
      </c>
      <c r="B17" s="4">
        <v>45113</v>
      </c>
      <c r="C17" s="1">
        <v>0</v>
      </c>
      <c r="D17" s="6">
        <v>5.1000000000000004E-3</v>
      </c>
      <c r="E17" s="7">
        <v>0</v>
      </c>
      <c r="F17" s="1">
        <v>0.122</v>
      </c>
      <c r="G17" s="1"/>
      <c r="H17">
        <f t="shared" si="2"/>
        <v>5.1000000000000004E-3</v>
      </c>
      <c r="J17">
        <f t="shared" si="3"/>
        <v>5.1000000000000004E-3</v>
      </c>
      <c r="L17">
        <f t="shared" si="4"/>
        <v>0</v>
      </c>
      <c r="M17">
        <f t="shared" si="4"/>
        <v>0.36402569593147754</v>
      </c>
      <c r="N17">
        <f t="shared" si="4"/>
        <v>0</v>
      </c>
      <c r="O17">
        <f t="shared" si="5"/>
        <v>3.939296092993219</v>
      </c>
      <c r="Q17">
        <f t="shared" si="6"/>
        <v>0.36402569593147754</v>
      </c>
      <c r="S17">
        <f t="shared" si="7"/>
        <v>0.36402569593147754</v>
      </c>
      <c r="U17">
        <f t="shared" si="8"/>
        <v>9.240881805735951E-2</v>
      </c>
      <c r="AQ17">
        <f t="shared" si="28"/>
        <v>0</v>
      </c>
      <c r="AR17">
        <f>($AJ$14-M17)/48</f>
        <v>7.4351653580774266E-5</v>
      </c>
      <c r="AS17">
        <f t="shared" si="30"/>
        <v>0</v>
      </c>
      <c r="AT17">
        <f t="shared" si="31"/>
        <v>2.2097998062641271E-2</v>
      </c>
      <c r="AX17">
        <f t="shared" si="26"/>
        <v>0</v>
      </c>
      <c r="AY17">
        <f t="shared" si="26"/>
        <v>1.4185382165851928E-5</v>
      </c>
      <c r="AZ17">
        <f t="shared" si="26"/>
        <v>0</v>
      </c>
      <c r="BA17">
        <f t="shared" si="26"/>
        <v>4.2160265780541856E-3</v>
      </c>
    </row>
    <row r="18" spans="1:59" s="3" customFormat="1" x14ac:dyDescent="0.3">
      <c r="A18" s="2" t="s">
        <v>30</v>
      </c>
      <c r="B18" s="5">
        <v>45113</v>
      </c>
      <c r="C18" s="2">
        <v>0</v>
      </c>
      <c r="D18" s="6">
        <v>6.7000000000000002E-3</v>
      </c>
      <c r="E18" s="7">
        <v>0</v>
      </c>
      <c r="F18" s="2">
        <v>0.54800000000000004</v>
      </c>
      <c r="G18" s="2"/>
      <c r="H18" s="3">
        <f t="shared" si="2"/>
        <v>6.7000000000000002E-3</v>
      </c>
      <c r="J18" s="3">
        <f t="shared" si="3"/>
        <v>6.7000000000000002E-3</v>
      </c>
      <c r="L18" s="3">
        <f t="shared" si="4"/>
        <v>0</v>
      </c>
      <c r="M18" s="3">
        <f t="shared" si="4"/>
        <v>0.47822983583154893</v>
      </c>
      <c r="N18" s="3">
        <f t="shared" si="4"/>
        <v>0</v>
      </c>
      <c r="O18" s="3">
        <f t="shared" si="5"/>
        <v>17.694543106231841</v>
      </c>
      <c r="Q18" s="3">
        <f t="shared" si="6"/>
        <v>0.47822983583154893</v>
      </c>
      <c r="S18" s="3">
        <f t="shared" si="7"/>
        <v>0.47822983583154893</v>
      </c>
      <c r="U18" s="3">
        <f t="shared" si="8"/>
        <v>2.7026967181939903E-2</v>
      </c>
      <c r="W18" s="3">
        <f>AVERAGE(L18:L21)</f>
        <v>0</v>
      </c>
      <c r="X18" s="3">
        <f t="shared" ref="X18:AF18" si="32">AVERAGE(M18:M21)</f>
        <v>0.40685224839400425</v>
      </c>
      <c r="Y18" s="3">
        <f t="shared" si="32"/>
        <v>0</v>
      </c>
      <c r="Z18" s="3">
        <f t="shared" si="32"/>
        <v>18.130448821440108</v>
      </c>
      <c r="AB18" s="3">
        <f t="shared" si="32"/>
        <v>0.40685224839400425</v>
      </c>
      <c r="AD18" s="3">
        <f t="shared" si="32"/>
        <v>0.40685224839400425</v>
      </c>
      <c r="AF18" s="3">
        <f t="shared" si="32"/>
        <v>2.2506517887322053E-2</v>
      </c>
      <c r="AI18" s="3">
        <f>AI2</f>
        <v>0</v>
      </c>
      <c r="AJ18" s="3">
        <f t="shared" ref="AJ18:AK18" si="33">AJ2</f>
        <v>0.36759457530335471</v>
      </c>
      <c r="AK18" s="3">
        <f t="shared" si="33"/>
        <v>0</v>
      </c>
      <c r="AL18" s="3">
        <f>AL2+20</f>
        <v>20</v>
      </c>
      <c r="AN18" s="3">
        <f>(AI18+AJ18+AK18)/AL18</f>
        <v>1.8379728765167736E-2</v>
      </c>
      <c r="AQ18" s="3">
        <f>($AI$18-L18)/48</f>
        <v>0</v>
      </c>
      <c r="AR18" s="3">
        <f>($AJ$18-M18)/48</f>
        <v>-2.3049012610040463E-3</v>
      </c>
      <c r="AS18" s="3">
        <f>($AK$18-N18)/48</f>
        <v>0</v>
      </c>
      <c r="AT18" s="3">
        <f>($AL$18-O18)/48</f>
        <v>4.8030351953503324E-2</v>
      </c>
      <c r="AV18" s="3">
        <v>4.0845546209712316</v>
      </c>
      <c r="AX18" s="3">
        <f t="shared" ref="AX18:BA21" si="34">AQ18/$AV$18</f>
        <v>0</v>
      </c>
      <c r="AY18" s="3">
        <f t="shared" si="34"/>
        <v>-5.6429683891850697E-4</v>
      </c>
      <c r="AZ18" s="3">
        <f t="shared" si="34"/>
        <v>0</v>
      </c>
      <c r="BA18" s="3">
        <f t="shared" si="34"/>
        <v>1.1759018157549475E-2</v>
      </c>
      <c r="BD18" s="3">
        <f>AVERAGE(AX18:AX21)</f>
        <v>0</v>
      </c>
      <c r="BE18" s="3">
        <f t="shared" ref="BE18:BF18" si="35">AVERAGE(AY18:AY21)</f>
        <v>-2.0023436219688965E-4</v>
      </c>
      <c r="BF18" s="3">
        <f t="shared" si="35"/>
        <v>0</v>
      </c>
      <c r="BG18" s="3">
        <f>AVERAGE(BA18:BA21)</f>
        <v>9.5356743882649107E-3</v>
      </c>
    </row>
    <row r="19" spans="1:59" s="3" customFormat="1" x14ac:dyDescent="0.3">
      <c r="A19" s="2" t="s">
        <v>31</v>
      </c>
      <c r="B19" s="5">
        <v>45113</v>
      </c>
      <c r="C19" s="2">
        <v>0</v>
      </c>
      <c r="D19" s="6">
        <v>6.3E-3</v>
      </c>
      <c r="E19" s="7">
        <v>0</v>
      </c>
      <c r="F19" s="2">
        <v>0.55700000000000005</v>
      </c>
      <c r="G19" s="2"/>
      <c r="H19" s="3">
        <f t="shared" si="2"/>
        <v>6.3E-3</v>
      </c>
      <c r="J19" s="3">
        <f t="shared" si="3"/>
        <v>6.3E-3</v>
      </c>
      <c r="L19" s="3">
        <f t="shared" si="4"/>
        <v>0</v>
      </c>
      <c r="M19" s="3">
        <f t="shared" si="4"/>
        <v>0.44967880085653106</v>
      </c>
      <c r="N19" s="3">
        <f t="shared" si="4"/>
        <v>0</v>
      </c>
      <c r="O19" s="3">
        <f t="shared" si="5"/>
        <v>17.985146916370685</v>
      </c>
      <c r="Q19" s="3">
        <f t="shared" si="6"/>
        <v>0.44967880085653106</v>
      </c>
      <c r="S19" s="3">
        <f t="shared" si="7"/>
        <v>0.44967880085653106</v>
      </c>
      <c r="U19" s="3">
        <f t="shared" si="8"/>
        <v>2.5002787185864926E-2</v>
      </c>
      <c r="AQ19" s="3">
        <f t="shared" ref="AQ19:AQ21" si="36">($AI$18-L19)/48</f>
        <v>0</v>
      </c>
      <c r="AR19" s="3">
        <f t="shared" ref="AR19:AR21" si="37">($AJ$18-M19)/48</f>
        <v>-1.7100880323578406E-3</v>
      </c>
      <c r="AS19" s="3">
        <f t="shared" ref="AS19:AS21" si="38">($AK$18-N19)/48</f>
        <v>0</v>
      </c>
      <c r="AT19" s="3">
        <f t="shared" ref="AT19:AT21" si="39">($AL$18-O19)/48</f>
        <v>4.1976105908944072E-2</v>
      </c>
      <c r="AX19" s="3">
        <f t="shared" si="34"/>
        <v>0</v>
      </c>
      <c r="AY19" s="3">
        <f t="shared" si="34"/>
        <v>-4.1867184822985996E-4</v>
      </c>
      <c r="AZ19" s="3">
        <f t="shared" si="34"/>
        <v>0</v>
      </c>
      <c r="BA19" s="3">
        <f t="shared" si="34"/>
        <v>1.0276788978026429E-2</v>
      </c>
    </row>
    <row r="20" spans="1:59" s="3" customFormat="1" x14ac:dyDescent="0.3">
      <c r="A20" s="2" t="s">
        <v>32</v>
      </c>
      <c r="B20" s="5">
        <v>45113</v>
      </c>
      <c r="C20" s="2">
        <v>0</v>
      </c>
      <c r="D20" s="6">
        <v>5.0000000000000001E-3</v>
      </c>
      <c r="E20" s="7">
        <v>0</v>
      </c>
      <c r="F20" s="2">
        <v>0.56100000000000005</v>
      </c>
      <c r="G20" s="2"/>
      <c r="H20" s="3">
        <f t="shared" si="2"/>
        <v>5.0000000000000001E-3</v>
      </c>
      <c r="J20" s="3">
        <f t="shared" si="3"/>
        <v>5.0000000000000001E-3</v>
      </c>
      <c r="L20" s="3">
        <f t="shared" si="4"/>
        <v>0</v>
      </c>
      <c r="M20" s="3">
        <f t="shared" si="4"/>
        <v>0.35688793718772305</v>
      </c>
      <c r="N20" s="3">
        <f t="shared" si="4"/>
        <v>0</v>
      </c>
      <c r="O20" s="3">
        <f t="shared" si="5"/>
        <v>18.114304165321283</v>
      </c>
      <c r="Q20" s="3">
        <f t="shared" si="6"/>
        <v>0.35688793718772305</v>
      </c>
      <c r="S20" s="3">
        <f t="shared" si="7"/>
        <v>0.35688793718772305</v>
      </c>
      <c r="U20" s="3">
        <f t="shared" si="8"/>
        <v>1.970199539162884E-2</v>
      </c>
      <c r="AQ20" s="3">
        <f>($AI$18-L20)/48</f>
        <v>0</v>
      </c>
      <c r="AR20" s="3">
        <f t="shared" si="37"/>
        <v>2.2305496074232628E-4</v>
      </c>
      <c r="AS20" s="3">
        <f t="shared" si="38"/>
        <v>0</v>
      </c>
      <c r="AT20" s="3">
        <f t="shared" si="39"/>
        <v>3.9285329889139943E-2</v>
      </c>
      <c r="AX20" s="3">
        <f t="shared" si="34"/>
        <v>0</v>
      </c>
      <c r="AY20" s="3">
        <f t="shared" si="34"/>
        <v>5.4609371508242415E-5</v>
      </c>
      <c r="AZ20" s="3">
        <f t="shared" si="34"/>
        <v>0</v>
      </c>
      <c r="BA20" s="3">
        <f t="shared" si="34"/>
        <v>9.6180204537939604E-3</v>
      </c>
    </row>
    <row r="21" spans="1:59" s="3" customFormat="1" x14ac:dyDescent="0.3">
      <c r="A21" s="2" t="s">
        <v>33</v>
      </c>
      <c r="B21" s="5">
        <v>45113</v>
      </c>
      <c r="C21" s="2">
        <v>0</v>
      </c>
      <c r="D21" s="6">
        <v>4.7999999999999996E-3</v>
      </c>
      <c r="E21" s="7">
        <v>0</v>
      </c>
      <c r="F21" s="2">
        <v>0.57999999999999996</v>
      </c>
      <c r="G21" s="2"/>
      <c r="H21" s="3">
        <f t="shared" si="2"/>
        <v>4.7999999999999996E-3</v>
      </c>
      <c r="J21" s="3">
        <f t="shared" si="3"/>
        <v>4.7999999999999996E-3</v>
      </c>
      <c r="L21" s="3">
        <f t="shared" si="4"/>
        <v>0</v>
      </c>
      <c r="M21" s="3">
        <f t="shared" si="4"/>
        <v>0.34261241970021411</v>
      </c>
      <c r="N21" s="3">
        <f t="shared" si="4"/>
        <v>0</v>
      </c>
      <c r="O21" s="3">
        <f t="shared" si="5"/>
        <v>18.727801097836615</v>
      </c>
      <c r="Q21" s="3">
        <f t="shared" si="6"/>
        <v>0.34261241970021411</v>
      </c>
      <c r="S21" s="3">
        <f t="shared" si="7"/>
        <v>0.34261241970021411</v>
      </c>
      <c r="U21" s="3">
        <f t="shared" si="8"/>
        <v>1.8294321789854538E-2</v>
      </c>
      <c r="AQ21" s="3">
        <f t="shared" si="36"/>
        <v>0</v>
      </c>
      <c r="AR21" s="3">
        <f t="shared" si="37"/>
        <v>5.2046157506542914E-4</v>
      </c>
      <c r="AS21" s="3">
        <f t="shared" si="38"/>
        <v>0</v>
      </c>
      <c r="AT21" s="3">
        <f t="shared" si="39"/>
        <v>2.6504143795070528E-2</v>
      </c>
      <c r="AX21" s="3">
        <f t="shared" si="34"/>
        <v>0</v>
      </c>
      <c r="AY21" s="3">
        <f t="shared" si="34"/>
        <v>1.2742186685256592E-4</v>
      </c>
      <c r="AZ21" s="3">
        <f t="shared" si="34"/>
        <v>0</v>
      </c>
      <c r="BA21" s="3">
        <f t="shared" si="34"/>
        <v>6.488869963689782E-3</v>
      </c>
    </row>
    <row r="22" spans="1:59" x14ac:dyDescent="0.3">
      <c r="A22" s="1" t="s">
        <v>34</v>
      </c>
      <c r="B22" s="4">
        <v>45113</v>
      </c>
      <c r="C22" s="1">
        <v>0</v>
      </c>
      <c r="D22" s="6">
        <v>6.0000000000000001E-3</v>
      </c>
      <c r="E22" s="7">
        <v>0</v>
      </c>
      <c r="F22" s="1">
        <v>6.0999999999999999E-2</v>
      </c>
      <c r="G22" s="1"/>
      <c r="H22">
        <f t="shared" si="2"/>
        <v>6.0000000000000001E-3</v>
      </c>
      <c r="J22">
        <f t="shared" si="3"/>
        <v>6.0000000000000001E-3</v>
      </c>
      <c r="L22">
        <f t="shared" si="4"/>
        <v>0</v>
      </c>
      <c r="M22">
        <f t="shared" si="4"/>
        <v>0.42826552462526768</v>
      </c>
      <c r="N22">
        <f t="shared" si="4"/>
        <v>0</v>
      </c>
      <c r="O22">
        <f t="shared" si="5"/>
        <v>1.9696480464966095</v>
      </c>
      <c r="Q22">
        <f t="shared" si="6"/>
        <v>0.42826552462526768</v>
      </c>
      <c r="S22">
        <f t="shared" si="7"/>
        <v>0.42826552462526768</v>
      </c>
      <c r="U22">
        <f t="shared" si="8"/>
        <v>0.21743251307614</v>
      </c>
      <c r="W22">
        <f>AVERAGE(L22:L25)</f>
        <v>0</v>
      </c>
      <c r="X22">
        <f t="shared" ref="X22:AF22" si="40">AVERAGE(M22:M25)</f>
        <v>0.43004996431120623</v>
      </c>
      <c r="Y22">
        <f t="shared" si="40"/>
        <v>0.12491077801570308</v>
      </c>
      <c r="Z22">
        <f t="shared" si="40"/>
        <v>2.1230222796254443</v>
      </c>
      <c r="AB22">
        <f t="shared" si="40"/>
        <v>0.43004996431120623</v>
      </c>
      <c r="AD22">
        <f t="shared" si="40"/>
        <v>0.5549607423269094</v>
      </c>
      <c r="AF22">
        <f t="shared" si="40"/>
        <v>0.26083232652953758</v>
      </c>
      <c r="AI22">
        <f>AI2+10</f>
        <v>10</v>
      </c>
      <c r="AJ22">
        <f>AJ2</f>
        <v>0.36759457530335471</v>
      </c>
      <c r="AK22">
        <f>AK2+10</f>
        <v>10</v>
      </c>
      <c r="AL22">
        <f>AL2+5</f>
        <v>5</v>
      </c>
      <c r="AN22" s="3">
        <f>(AI22+AJ22+AK22)/AL22</f>
        <v>4.0735189150606708</v>
      </c>
      <c r="AQ22">
        <f>($AI$22-L22)/48</f>
        <v>0.20833333333333334</v>
      </c>
      <c r="AR22">
        <f>($AJ$22-M22)/48</f>
        <v>-1.263978110873187E-3</v>
      </c>
      <c r="AS22">
        <f>($AK$22-N22)/48</f>
        <v>0.20833333333333334</v>
      </c>
      <c r="AT22">
        <f>($AL$22-O22)/48</f>
        <v>6.3132332364653973E-2</v>
      </c>
      <c r="AV22">
        <v>23.700686163793598</v>
      </c>
      <c r="AX22">
        <f t="shared" ref="AX22:BA25" si="41">AQ22/$AV$22</f>
        <v>8.7901815117738744E-3</v>
      </c>
      <c r="AY22">
        <f t="shared" si="41"/>
        <v>-5.3330865703124901E-5</v>
      </c>
      <c r="AZ22">
        <f t="shared" si="41"/>
        <v>8.7901815117738744E-3</v>
      </c>
      <c r="BA22">
        <f t="shared" si="41"/>
        <v>2.6637343715853346E-3</v>
      </c>
      <c r="BD22">
        <f>AVERAGE(AX22:AX25)</f>
        <v>8.7901815117738744E-3</v>
      </c>
      <c r="BE22">
        <f t="shared" ref="BE22:BG22" si="42">AVERAGE(AY22:AY25)</f>
        <v>-5.4899420576746211E-5</v>
      </c>
      <c r="BF22">
        <f t="shared" si="42"/>
        <v>8.6803826706203825E-3</v>
      </c>
      <c r="BG22">
        <f t="shared" si="42"/>
        <v>2.5289156367421768E-3</v>
      </c>
    </row>
    <row r="23" spans="1:59" x14ac:dyDescent="0.3">
      <c r="A23" s="1" t="s">
        <v>35</v>
      </c>
      <c r="B23" s="4">
        <v>45113</v>
      </c>
      <c r="C23" s="1">
        <v>0</v>
      </c>
      <c r="D23" s="6">
        <v>6.4000000000000003E-3</v>
      </c>
      <c r="E23" s="7">
        <v>0</v>
      </c>
      <c r="F23" s="1">
        <v>5.8999999999999997E-2</v>
      </c>
      <c r="G23" s="1"/>
      <c r="H23">
        <f t="shared" si="2"/>
        <v>6.4000000000000003E-3</v>
      </c>
      <c r="J23">
        <f t="shared" si="3"/>
        <v>6.4000000000000003E-3</v>
      </c>
      <c r="L23">
        <f t="shared" si="4"/>
        <v>0</v>
      </c>
      <c r="M23">
        <f t="shared" si="4"/>
        <v>0.4568165596002855</v>
      </c>
      <c r="N23">
        <f t="shared" si="4"/>
        <v>0</v>
      </c>
      <c r="O23">
        <f t="shared" si="5"/>
        <v>1.9050694220213109</v>
      </c>
      <c r="Q23">
        <f t="shared" si="6"/>
        <v>0.4568165596002855</v>
      </c>
      <c r="S23">
        <f t="shared" si="7"/>
        <v>0.4568165596002855</v>
      </c>
      <c r="U23">
        <f t="shared" si="8"/>
        <v>0.23978998052238715</v>
      </c>
      <c r="AQ23">
        <f t="shared" ref="AQ23:AQ25" si="43">($AI$22-L23)/48</f>
        <v>0.20833333333333334</v>
      </c>
      <c r="AR23">
        <f t="shared" ref="AR23:AR25" si="44">($AJ$22-M23)/48</f>
        <v>-1.8587913395193914E-3</v>
      </c>
      <c r="AS23">
        <f t="shared" ref="AS23:AS25" si="45">($AK$22-N23)/48</f>
        <v>0.20833333333333334</v>
      </c>
      <c r="AT23">
        <f t="shared" ref="AT23:AT25" si="46">($AL$22-O23)/48</f>
        <v>6.4477720374556027E-2</v>
      </c>
      <c r="AX23">
        <f t="shared" si="41"/>
        <v>8.7901815117738744E-3</v>
      </c>
      <c r="AY23">
        <f t="shared" si="41"/>
        <v>-7.8427743681065988E-5</v>
      </c>
      <c r="AZ23">
        <f t="shared" si="41"/>
        <v>8.7901815117738744E-3</v>
      </c>
      <c r="BA23">
        <f t="shared" si="41"/>
        <v>2.7205001546771902E-3</v>
      </c>
    </row>
    <row r="24" spans="1:59" x14ac:dyDescent="0.3">
      <c r="A24" s="1" t="s">
        <v>36</v>
      </c>
      <c r="B24" s="4">
        <v>45113</v>
      </c>
      <c r="C24" s="1">
        <v>0</v>
      </c>
      <c r="D24" s="6">
        <v>6.0000000000000001E-3</v>
      </c>
      <c r="E24" s="7">
        <v>0</v>
      </c>
      <c r="F24" s="1">
        <v>7.3999999999999996E-2</v>
      </c>
      <c r="G24" s="1"/>
      <c r="H24">
        <f t="shared" si="2"/>
        <v>6.0000000000000001E-3</v>
      </c>
      <c r="J24">
        <f t="shared" si="3"/>
        <v>6.0000000000000001E-3</v>
      </c>
      <c r="L24">
        <f t="shared" si="4"/>
        <v>0</v>
      </c>
      <c r="M24">
        <f t="shared" si="4"/>
        <v>0.42826552462526768</v>
      </c>
      <c r="N24">
        <f t="shared" si="4"/>
        <v>0</v>
      </c>
      <c r="O24">
        <f t="shared" si="5"/>
        <v>2.3894091055860511</v>
      </c>
      <c r="Q24">
        <f t="shared" si="6"/>
        <v>0.42826552462526768</v>
      </c>
      <c r="S24">
        <f t="shared" si="7"/>
        <v>0.42826552462526768</v>
      </c>
      <c r="U24">
        <f t="shared" si="8"/>
        <v>0.1792349094276289</v>
      </c>
      <c r="AQ24">
        <f t="shared" si="43"/>
        <v>0.20833333333333334</v>
      </c>
      <c r="AR24">
        <f t="shared" si="44"/>
        <v>-1.263978110873187E-3</v>
      </c>
      <c r="AS24">
        <f t="shared" si="45"/>
        <v>0.20833333333333334</v>
      </c>
      <c r="AT24">
        <f t="shared" si="46"/>
        <v>5.4387310300290599E-2</v>
      </c>
      <c r="AX24">
        <f t="shared" si="41"/>
        <v>8.7901815117738744E-3</v>
      </c>
      <c r="AY24">
        <f t="shared" si="41"/>
        <v>-5.3330865703124901E-5</v>
      </c>
      <c r="AZ24">
        <f t="shared" si="41"/>
        <v>8.7901815117738744E-3</v>
      </c>
      <c r="BA24">
        <f t="shared" si="41"/>
        <v>2.294756781488271E-3</v>
      </c>
    </row>
    <row r="25" spans="1:59" x14ac:dyDescent="0.3">
      <c r="A25" s="1" t="s">
        <v>37</v>
      </c>
      <c r="B25" s="4">
        <v>45113</v>
      </c>
      <c r="C25" s="1">
        <v>0</v>
      </c>
      <c r="D25" s="6">
        <v>5.7000000000000002E-3</v>
      </c>
      <c r="E25" s="7">
        <v>7.0000000000000001E-3</v>
      </c>
      <c r="F25" s="1">
        <v>6.9000000000000006E-2</v>
      </c>
      <c r="G25" s="1"/>
      <c r="H25">
        <f t="shared" si="2"/>
        <v>5.7000000000000002E-3</v>
      </c>
      <c r="J25">
        <f t="shared" si="3"/>
        <v>1.2699999999999999E-2</v>
      </c>
      <c r="L25">
        <f t="shared" si="4"/>
        <v>0</v>
      </c>
      <c r="M25">
        <f t="shared" si="4"/>
        <v>0.4068522483940043</v>
      </c>
      <c r="N25">
        <f t="shared" si="4"/>
        <v>0.49964311206281231</v>
      </c>
      <c r="O25">
        <f t="shared" si="5"/>
        <v>2.2279625443978048</v>
      </c>
      <c r="Q25">
        <f t="shared" si="6"/>
        <v>0.4068522483940043</v>
      </c>
      <c r="S25">
        <f t="shared" si="7"/>
        <v>0.90649536045681667</v>
      </c>
      <c r="U25">
        <f t="shared" si="8"/>
        <v>0.40687190309199428</v>
      </c>
      <c r="AQ25">
        <f t="shared" si="43"/>
        <v>0.20833333333333334</v>
      </c>
      <c r="AR25">
        <f t="shared" si="44"/>
        <v>-8.178681893885332E-4</v>
      </c>
      <c r="AS25">
        <f t="shared" si="45"/>
        <v>0.19792410183202472</v>
      </c>
      <c r="AT25">
        <f t="shared" si="46"/>
        <v>5.7750780325045735E-2</v>
      </c>
      <c r="AX25">
        <f t="shared" si="41"/>
        <v>8.7901815117738744E-3</v>
      </c>
      <c r="AY25">
        <f t="shared" si="41"/>
        <v>-3.4508207219669072E-5</v>
      </c>
      <c r="AZ25">
        <f t="shared" si="41"/>
        <v>8.3509861471599035E-3</v>
      </c>
      <c r="BA25">
        <f t="shared" si="41"/>
        <v>2.4366712392179107E-3</v>
      </c>
    </row>
    <row r="26" spans="1:59" s="3" customFormat="1" x14ac:dyDescent="0.3">
      <c r="A26" s="2" t="s">
        <v>38</v>
      </c>
      <c r="B26" s="5">
        <v>45113</v>
      </c>
      <c r="C26" s="2">
        <v>0</v>
      </c>
      <c r="D26" s="6">
        <v>4.4999999999999997E-3</v>
      </c>
      <c r="E26" s="7">
        <v>4.3999999999999997E-2</v>
      </c>
      <c r="F26" s="2">
        <v>0.53400000000000003</v>
      </c>
      <c r="G26" s="2"/>
      <c r="H26" s="3">
        <f t="shared" si="2"/>
        <v>4.4999999999999997E-3</v>
      </c>
      <c r="J26" s="3">
        <f t="shared" si="3"/>
        <v>4.8499999999999995E-2</v>
      </c>
      <c r="L26" s="3">
        <f t="shared" si="4"/>
        <v>0</v>
      </c>
      <c r="M26" s="3">
        <f t="shared" si="4"/>
        <v>0.32119914346895073</v>
      </c>
      <c r="N26" s="3">
        <f t="shared" si="4"/>
        <v>3.1406138472519625</v>
      </c>
      <c r="O26" s="3">
        <f t="shared" si="5"/>
        <v>17.242492734904751</v>
      </c>
      <c r="Q26" s="3">
        <f t="shared" si="6"/>
        <v>0.32119914346895073</v>
      </c>
      <c r="S26" s="3">
        <f t="shared" si="7"/>
        <v>3.4618129907209134</v>
      </c>
      <c r="U26" s="3">
        <f t="shared" si="8"/>
        <v>0.20077218787008738</v>
      </c>
      <c r="W26" s="3">
        <f>AVERAGE(L26:L29)</f>
        <v>0</v>
      </c>
      <c r="X26" s="3">
        <f t="shared" ref="X26:AF26" si="47">AVERAGE(M26:M29)</f>
        <v>0.40149892933618841</v>
      </c>
      <c r="Y26" s="3">
        <f t="shared" si="47"/>
        <v>0.78515346181299062</v>
      </c>
      <c r="Z26" s="3">
        <f t="shared" si="47"/>
        <v>14.909589925734583</v>
      </c>
      <c r="AB26" s="3">
        <f t="shared" si="47"/>
        <v>0.40149892933618841</v>
      </c>
      <c r="AD26" s="3">
        <f t="shared" si="47"/>
        <v>1.1866523911491791</v>
      </c>
      <c r="AF26" s="3">
        <f t="shared" si="47"/>
        <v>7.3580822576209723E-2</v>
      </c>
      <c r="AI26" s="3">
        <f>AI2+10</f>
        <v>10</v>
      </c>
      <c r="AJ26" s="3">
        <f>AJ2</f>
        <v>0.36759457530335471</v>
      </c>
      <c r="AK26" s="3">
        <f>AK2+10</f>
        <v>10</v>
      </c>
      <c r="AL26" s="3">
        <f>AL2+20</f>
        <v>20</v>
      </c>
      <c r="AN26" s="3">
        <f>(AI26+AJ26+AK26)/AL26</f>
        <v>1.0183797287651677</v>
      </c>
      <c r="AQ26" s="3">
        <f>($AI$26-L26)/48</f>
        <v>0.20833333333333334</v>
      </c>
      <c r="AR26" s="3">
        <f>($AJ$26-M26)/48</f>
        <v>9.665714965500829E-4</v>
      </c>
      <c r="AS26" s="3">
        <f>($AK$26-N26)/48</f>
        <v>0.14290387818225078</v>
      </c>
      <c r="AT26" s="3">
        <f>($AL$26-O26)/48</f>
        <v>5.744806802281769E-2</v>
      </c>
      <c r="AV26" s="3">
        <v>27.436050008478492</v>
      </c>
      <c r="AX26" s="3">
        <f>AQ26/$AV$26</f>
        <v>7.5934157165099435E-3</v>
      </c>
      <c r="AY26" s="3">
        <f>AR26/$AV$26</f>
        <v>3.5229980126562889E-5</v>
      </c>
      <c r="AZ26" s="3">
        <f>AS26/$AV$26</f>
        <v>5.2086170617887621E-3</v>
      </c>
      <c r="BA26" s="3">
        <f>AT26/$AV$26</f>
        <v>2.0938899005164616E-3</v>
      </c>
      <c r="BD26" s="3">
        <f>AVERAGE(AX26:AX29)</f>
        <v>7.5934157165099435E-3</v>
      </c>
      <c r="BE26" s="3">
        <f>AVERAGE(AY26:AY29)</f>
        <v>-2.5744985477103692E-5</v>
      </c>
      <c r="BF26" s="3">
        <f t="shared" ref="BF26:BG26" si="48">AVERAGE(AZ26:AZ29)</f>
        <v>6.9972160528296483E-3</v>
      </c>
      <c r="BG26" s="3">
        <f t="shared" si="48"/>
        <v>3.8653599861407555E-3</v>
      </c>
    </row>
    <row r="27" spans="1:59" s="3" customFormat="1" x14ac:dyDescent="0.3">
      <c r="A27" s="2" t="s">
        <v>39</v>
      </c>
      <c r="B27" s="5">
        <v>45113</v>
      </c>
      <c r="C27" s="2">
        <v>0</v>
      </c>
      <c r="D27" s="6">
        <v>5.3E-3</v>
      </c>
      <c r="E27" s="7">
        <v>0</v>
      </c>
      <c r="F27" s="2">
        <v>0.52400000000000002</v>
      </c>
      <c r="G27" s="2"/>
      <c r="H27" s="3">
        <f t="shared" si="2"/>
        <v>5.3E-3</v>
      </c>
      <c r="J27" s="3">
        <f t="shared" si="3"/>
        <v>5.3E-3</v>
      </c>
      <c r="L27" s="3">
        <f t="shared" si="4"/>
        <v>0</v>
      </c>
      <c r="M27" s="3">
        <f t="shared" si="4"/>
        <v>0.37830121341898648</v>
      </c>
      <c r="N27" s="3">
        <f t="shared" si="4"/>
        <v>0</v>
      </c>
      <c r="O27" s="3">
        <f t="shared" si="5"/>
        <v>16.919599612528256</v>
      </c>
      <c r="Q27" s="3">
        <f t="shared" si="6"/>
        <v>0.37830121341898648</v>
      </c>
      <c r="S27" s="3">
        <f t="shared" si="7"/>
        <v>0.37830121341898648</v>
      </c>
      <c r="U27" s="3">
        <f t="shared" si="8"/>
        <v>2.2358756831271011E-2</v>
      </c>
      <c r="AQ27" s="3">
        <f t="shared" ref="AQ27:AQ29" si="49">($AI$26-L27)/48</f>
        <v>0.20833333333333334</v>
      </c>
      <c r="AR27" s="3">
        <f t="shared" ref="AR27:AR29" si="50">($AJ$26-M27)/48</f>
        <v>-2.2305496074232858E-4</v>
      </c>
      <c r="AS27" s="3">
        <f t="shared" ref="AS27:AS29" si="51">($AK$26-N27)/48</f>
        <v>0.20833333333333334</v>
      </c>
      <c r="AT27" s="3">
        <f t="shared" ref="AT27:AT29" si="52">($AL$26-O27)/48</f>
        <v>6.417500807232801E-2</v>
      </c>
      <c r="AX27" s="3">
        <f t="shared" ref="AX27:AX29" si="53">AQ27/$AV$26</f>
        <v>7.5934157165099435E-3</v>
      </c>
      <c r="AY27" s="3">
        <f t="shared" ref="AY27:BA29" si="54">AR27/$AV$26</f>
        <v>-8.1299954138222694E-6</v>
      </c>
      <c r="AZ27" s="3">
        <f t="shared" si="54"/>
        <v>7.5934157165099435E-3</v>
      </c>
      <c r="BA27" s="3">
        <f t="shared" si="54"/>
        <v>2.3390760715371263E-3</v>
      </c>
    </row>
    <row r="28" spans="1:59" s="3" customFormat="1" x14ac:dyDescent="0.3">
      <c r="A28" s="2" t="s">
        <v>40</v>
      </c>
      <c r="B28" s="5">
        <v>45113</v>
      </c>
      <c r="C28" s="2">
        <v>0</v>
      </c>
      <c r="D28" s="6">
        <v>6.1999999999999998E-3</v>
      </c>
      <c r="E28" s="7">
        <v>0</v>
      </c>
      <c r="F28" s="2">
        <v>0.39900000000000002</v>
      </c>
      <c r="G28" s="2"/>
      <c r="H28" s="3">
        <f t="shared" si="2"/>
        <v>6.1999999999999998E-3</v>
      </c>
      <c r="J28" s="3">
        <f t="shared" si="3"/>
        <v>6.1999999999999998E-3</v>
      </c>
      <c r="L28" s="3">
        <f t="shared" si="4"/>
        <v>0</v>
      </c>
      <c r="M28" s="3">
        <f t="shared" si="4"/>
        <v>0.44254104211277656</v>
      </c>
      <c r="N28" s="3">
        <f t="shared" si="4"/>
        <v>0</v>
      </c>
      <c r="O28" s="3">
        <f t="shared" si="5"/>
        <v>12.883435582822088</v>
      </c>
      <c r="Q28" s="3">
        <f t="shared" si="6"/>
        <v>0.44254104211277656</v>
      </c>
      <c r="S28" s="3">
        <f t="shared" si="7"/>
        <v>0.44254104211277656</v>
      </c>
      <c r="U28" s="3">
        <f t="shared" si="8"/>
        <v>3.4349614221134556E-2</v>
      </c>
      <c r="AQ28" s="3">
        <f t="shared" si="49"/>
        <v>0.20833333333333334</v>
      </c>
      <c r="AR28" s="3">
        <f t="shared" si="50"/>
        <v>-1.5613847251962885E-3</v>
      </c>
      <c r="AS28" s="3">
        <f t="shared" si="51"/>
        <v>0.20833333333333334</v>
      </c>
      <c r="AT28" s="3">
        <f t="shared" si="52"/>
        <v>0.1482617586912065</v>
      </c>
      <c r="AX28" s="3">
        <f t="shared" si="53"/>
        <v>7.5934157165099435E-3</v>
      </c>
      <c r="AY28" s="3">
        <f t="shared" si="54"/>
        <v>-5.6909967896755467E-5</v>
      </c>
      <c r="AZ28" s="3">
        <f t="shared" si="54"/>
        <v>7.5934157165099435E-3</v>
      </c>
      <c r="BA28" s="3">
        <f t="shared" si="54"/>
        <v>5.4039032092954176E-3</v>
      </c>
    </row>
    <row r="29" spans="1:59" s="3" customFormat="1" x14ac:dyDescent="0.3">
      <c r="A29" s="2" t="s">
        <v>41</v>
      </c>
      <c r="B29" s="5">
        <v>45113</v>
      </c>
      <c r="C29" s="2">
        <v>0</v>
      </c>
      <c r="D29" s="6">
        <v>6.4999999999999997E-3</v>
      </c>
      <c r="E29" s="7">
        <v>0</v>
      </c>
      <c r="F29" s="2">
        <v>0.39</v>
      </c>
      <c r="G29" s="2"/>
      <c r="H29" s="3">
        <f t="shared" si="2"/>
        <v>6.4999999999999997E-3</v>
      </c>
      <c r="J29" s="3">
        <f t="shared" si="3"/>
        <v>6.4999999999999997E-3</v>
      </c>
      <c r="L29" s="3">
        <f t="shared" si="4"/>
        <v>0</v>
      </c>
      <c r="M29" s="3">
        <f t="shared" si="4"/>
        <v>0.46395431834404</v>
      </c>
      <c r="N29" s="3">
        <f t="shared" si="4"/>
        <v>0</v>
      </c>
      <c r="O29" s="3">
        <f t="shared" si="5"/>
        <v>12.592831772683242</v>
      </c>
      <c r="Q29" s="3">
        <f t="shared" si="6"/>
        <v>0.46395431834404</v>
      </c>
      <c r="S29" s="3">
        <f t="shared" si="7"/>
        <v>0.46395431834404</v>
      </c>
      <c r="U29" s="3">
        <f>S29/O29</f>
        <v>3.6842731382345943E-2</v>
      </c>
      <c r="AQ29" s="3">
        <f t="shared" si="49"/>
        <v>0.20833333333333334</v>
      </c>
      <c r="AR29" s="3">
        <f t="shared" si="50"/>
        <v>-2.0074946466809435E-3</v>
      </c>
      <c r="AS29" s="3">
        <f t="shared" si="51"/>
        <v>0.20833333333333334</v>
      </c>
      <c r="AT29" s="3">
        <f t="shared" si="52"/>
        <v>0.15431600473576579</v>
      </c>
      <c r="AX29" s="3">
        <f t="shared" si="53"/>
        <v>7.5934157165099435E-3</v>
      </c>
      <c r="AY29" s="3">
        <f t="shared" si="54"/>
        <v>-7.3169958724399921E-5</v>
      </c>
      <c r="AZ29" s="3">
        <f t="shared" si="54"/>
        <v>7.5934157165099435E-3</v>
      </c>
      <c r="BA29" s="3">
        <f t="shared" si="54"/>
        <v>5.624570763214016E-3</v>
      </c>
    </row>
    <row r="30" spans="1:59" x14ac:dyDescent="0.3">
      <c r="D30" s="1"/>
    </row>
    <row r="31" spans="1:59" x14ac:dyDescent="0.3">
      <c r="D31" s="1"/>
    </row>
    <row r="32" spans="1:59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2A6C-8D31-4F86-B9CD-C9829547809C}">
  <dimension ref="A1:BG56"/>
  <sheetViews>
    <sheetView workbookViewId="0">
      <selection activeCell="L1" sqref="L1:O1048576"/>
    </sheetView>
  </sheetViews>
  <sheetFormatPr defaultRowHeight="14.4" x14ac:dyDescent="0.3"/>
  <cols>
    <col min="57" max="57" width="12.6640625" bestFit="1" customWidth="1"/>
  </cols>
  <sheetData>
    <row r="1" spans="1:59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H1" t="s">
        <v>12</v>
      </c>
      <c r="J1" t="s">
        <v>1</v>
      </c>
      <c r="L1" t="s">
        <v>8</v>
      </c>
      <c r="M1" t="s">
        <v>9</v>
      </c>
      <c r="N1" t="s">
        <v>10</v>
      </c>
      <c r="O1" t="s">
        <v>11</v>
      </c>
      <c r="Q1" t="s">
        <v>12</v>
      </c>
      <c r="S1" t="s">
        <v>1</v>
      </c>
      <c r="U1" t="s">
        <v>13</v>
      </c>
      <c r="W1" t="s">
        <v>42</v>
      </c>
      <c r="X1" t="s">
        <v>43</v>
      </c>
      <c r="Y1" t="s">
        <v>44</v>
      </c>
      <c r="Z1" t="s">
        <v>45</v>
      </c>
      <c r="AB1" t="s">
        <v>46</v>
      </c>
      <c r="AD1" t="s">
        <v>47</v>
      </c>
      <c r="AF1" t="s">
        <v>48</v>
      </c>
      <c r="AI1" t="s">
        <v>50</v>
      </c>
      <c r="AJ1" t="s">
        <v>51</v>
      </c>
      <c r="AK1" t="s">
        <v>52</v>
      </c>
      <c r="AL1" t="s">
        <v>53</v>
      </c>
      <c r="AN1" t="s">
        <v>73</v>
      </c>
      <c r="AQ1" t="s">
        <v>54</v>
      </c>
      <c r="AR1" t="s">
        <v>55</v>
      </c>
      <c r="AS1" t="s">
        <v>56</v>
      </c>
      <c r="AT1" t="s">
        <v>57</v>
      </c>
      <c r="AV1" t="s">
        <v>68</v>
      </c>
      <c r="AX1" t="s">
        <v>69</v>
      </c>
      <c r="AY1" t="s">
        <v>70</v>
      </c>
      <c r="AZ1" t="s">
        <v>71</v>
      </c>
      <c r="BA1" t="s">
        <v>72</v>
      </c>
      <c r="BD1" t="s">
        <v>58</v>
      </c>
      <c r="BE1" t="s">
        <v>59</v>
      </c>
      <c r="BF1" t="s">
        <v>60</v>
      </c>
      <c r="BG1" t="s">
        <v>61</v>
      </c>
    </row>
    <row r="2" spans="1:59" s="3" customFormat="1" x14ac:dyDescent="0.3">
      <c r="A2" s="2" t="s">
        <v>14</v>
      </c>
      <c r="B2" s="5">
        <v>45111</v>
      </c>
      <c r="C2" s="2">
        <v>1.2E-2</v>
      </c>
      <c r="D2" s="2">
        <v>4.8999999999999998E-3</v>
      </c>
      <c r="E2" s="2">
        <v>6.3E-2</v>
      </c>
      <c r="F2" s="2">
        <v>0</v>
      </c>
      <c r="G2" s="2"/>
      <c r="H2" s="3">
        <f>C2+D2</f>
        <v>1.6899999999999998E-2</v>
      </c>
      <c r="J2" s="3">
        <f>E2+H2</f>
        <v>7.9899999999999999E-2</v>
      </c>
      <c r="L2" s="3">
        <f>(C2/14.01)*1000</f>
        <v>0.85653104925053536</v>
      </c>
      <c r="M2" s="3">
        <f>(D2/14.01)*1000</f>
        <v>0.34975017844396861</v>
      </c>
      <c r="N2" s="3">
        <f>(E2/14.01)*1000</f>
        <v>4.4967880085653107</v>
      </c>
      <c r="O2" s="3">
        <f>(F2/30.97)*1000</f>
        <v>0</v>
      </c>
      <c r="Q2" s="3">
        <f>L2+M2</f>
        <v>1.2062812276945039</v>
      </c>
      <c r="S2" s="3">
        <f>L2+M2+N2</f>
        <v>5.7030692362598145</v>
      </c>
      <c r="U2" s="3" t="e">
        <f>S2/O2</f>
        <v>#DIV/0!</v>
      </c>
      <c r="W2" s="3">
        <f>AVERAGE(L2:L5)</f>
        <v>1.1955745895788723</v>
      </c>
      <c r="X2" s="3">
        <f t="shared" ref="X2:AF2" si="0">AVERAGE(M2:M5)</f>
        <v>0.34439685938615272</v>
      </c>
      <c r="Y2" s="3">
        <f t="shared" si="0"/>
        <v>3.3012134189864382</v>
      </c>
      <c r="Z2" s="3">
        <f t="shared" si="0"/>
        <v>0</v>
      </c>
      <c r="AB2" s="3">
        <f t="shared" si="0"/>
        <v>1.5399714489650251</v>
      </c>
      <c r="AD2" s="3">
        <f t="shared" si="0"/>
        <v>4.8411848679514637</v>
      </c>
      <c r="AF2" s="3" t="e">
        <f t="shared" si="0"/>
        <v>#DIV/0!</v>
      </c>
      <c r="AI2" s="3">
        <f>W2</f>
        <v>1.1955745895788723</v>
      </c>
      <c r="AJ2" s="3">
        <f t="shared" ref="AJ2:AL2" si="1">X2</f>
        <v>0.34439685938615272</v>
      </c>
      <c r="AK2" s="3">
        <f t="shared" si="1"/>
        <v>3.3012134189864382</v>
      </c>
      <c r="AL2" s="3">
        <f t="shared" si="1"/>
        <v>0</v>
      </c>
      <c r="AN2" s="3" t="e">
        <f>(AI2+AJ2+AK2)/AL2</f>
        <v>#DIV/0!</v>
      </c>
    </row>
    <row r="3" spans="1:59" s="3" customFormat="1" x14ac:dyDescent="0.3">
      <c r="A3" s="2" t="s">
        <v>15</v>
      </c>
      <c r="B3" s="5">
        <v>45111</v>
      </c>
      <c r="C3" s="2">
        <v>1.7000000000000001E-2</v>
      </c>
      <c r="D3" s="2">
        <v>4.4999999999999997E-3</v>
      </c>
      <c r="E3" s="2">
        <v>5.3999999999999999E-2</v>
      </c>
      <c r="F3" s="2">
        <v>0</v>
      </c>
      <c r="G3" s="2"/>
      <c r="H3" s="3">
        <f t="shared" ref="H3:H29" si="2">C3+D3</f>
        <v>2.1500000000000002E-2</v>
      </c>
      <c r="J3" s="3">
        <f t="shared" ref="J3:J29" si="3">E3+H3</f>
        <v>7.5499999999999998E-2</v>
      </c>
      <c r="L3" s="3">
        <f t="shared" ref="L3:N29" si="4">(C3/14.01)*1000</f>
        <v>1.2134189864382585</v>
      </c>
      <c r="M3" s="3">
        <f t="shared" si="4"/>
        <v>0.32119914346895073</v>
      </c>
      <c r="N3" s="3">
        <f t="shared" si="4"/>
        <v>3.8543897216274092</v>
      </c>
      <c r="O3" s="3">
        <f t="shared" ref="O3:O29" si="5">(F3/30.97)*1000</f>
        <v>0</v>
      </c>
      <c r="Q3" s="3">
        <f t="shared" ref="Q3:Q29" si="6">L3+M3</f>
        <v>1.5346181299072092</v>
      </c>
      <c r="S3" s="3">
        <f t="shared" ref="S3:S29" si="7">L3+M3+N3</f>
        <v>5.3890078515346183</v>
      </c>
      <c r="U3" s="3" t="e">
        <f t="shared" ref="U3:U28" si="8">S3/O3</f>
        <v>#DIV/0!</v>
      </c>
    </row>
    <row r="4" spans="1:59" s="3" customFormat="1" x14ac:dyDescent="0.3">
      <c r="A4" s="2" t="s">
        <v>16</v>
      </c>
      <c r="B4" s="5">
        <v>45111</v>
      </c>
      <c r="C4" s="2">
        <v>1.6E-2</v>
      </c>
      <c r="D4" s="2">
        <v>5.1999999999999998E-3</v>
      </c>
      <c r="E4" s="2">
        <v>4.2999999999999997E-2</v>
      </c>
      <c r="F4" s="2">
        <v>0</v>
      </c>
      <c r="G4" s="2"/>
      <c r="H4" s="3">
        <f t="shared" si="2"/>
        <v>2.12E-2</v>
      </c>
      <c r="J4" s="3">
        <f t="shared" si="3"/>
        <v>6.4199999999999993E-2</v>
      </c>
      <c r="L4" s="3">
        <f t="shared" si="4"/>
        <v>1.1420413990007139</v>
      </c>
      <c r="M4" s="3">
        <f t="shared" si="4"/>
        <v>0.37116345467523199</v>
      </c>
      <c r="N4" s="3">
        <f t="shared" si="4"/>
        <v>3.0692362598144181</v>
      </c>
      <c r="O4" s="3">
        <f t="shared" si="5"/>
        <v>0</v>
      </c>
      <c r="Q4" s="3">
        <f t="shared" si="6"/>
        <v>1.5132048536759459</v>
      </c>
      <c r="S4" s="3">
        <f t="shared" si="7"/>
        <v>4.582441113490364</v>
      </c>
      <c r="U4" s="3" t="e">
        <f t="shared" si="8"/>
        <v>#DIV/0!</v>
      </c>
    </row>
    <row r="5" spans="1:59" s="3" customFormat="1" x14ac:dyDescent="0.3">
      <c r="A5" s="2" t="s">
        <v>17</v>
      </c>
      <c r="B5" s="5">
        <v>45111</v>
      </c>
      <c r="C5" s="2">
        <v>2.1999999999999999E-2</v>
      </c>
      <c r="D5" s="2">
        <v>4.7000000000000002E-3</v>
      </c>
      <c r="E5" s="2">
        <v>2.5000000000000001E-2</v>
      </c>
      <c r="F5" s="2">
        <v>0</v>
      </c>
      <c r="G5" s="2"/>
      <c r="H5" s="3">
        <f t="shared" si="2"/>
        <v>2.6699999999999998E-2</v>
      </c>
      <c r="J5" s="3">
        <f t="shared" si="3"/>
        <v>5.1699999999999996E-2</v>
      </c>
      <c r="L5" s="3">
        <f t="shared" si="4"/>
        <v>1.5703069236259812</v>
      </c>
      <c r="M5" s="3">
        <f t="shared" si="4"/>
        <v>0.33547466095645967</v>
      </c>
      <c r="N5" s="3">
        <f t="shared" si="4"/>
        <v>1.7844396859386153</v>
      </c>
      <c r="O5" s="3">
        <f t="shared" si="5"/>
        <v>0</v>
      </c>
      <c r="Q5" s="3">
        <f t="shared" si="6"/>
        <v>1.9057815845824408</v>
      </c>
      <c r="S5" s="3">
        <f t="shared" si="7"/>
        <v>3.6902212705210564</v>
      </c>
      <c r="U5" s="3" t="e">
        <f t="shared" si="8"/>
        <v>#DIV/0!</v>
      </c>
    </row>
    <row r="6" spans="1:59" x14ac:dyDescent="0.3">
      <c r="A6" s="1" t="s">
        <v>18</v>
      </c>
      <c r="B6" s="4">
        <v>45113</v>
      </c>
      <c r="C6" s="1">
        <v>2.7E-2</v>
      </c>
      <c r="D6" s="1">
        <v>4.4000000000000003E-3</v>
      </c>
      <c r="E6" s="1">
        <v>0.11799999999999999</v>
      </c>
      <c r="F6" s="1">
        <v>0</v>
      </c>
      <c r="G6" s="1"/>
      <c r="H6">
        <f t="shared" si="2"/>
        <v>3.1399999999999997E-2</v>
      </c>
      <c r="J6">
        <f t="shared" si="3"/>
        <v>0.14939999999999998</v>
      </c>
      <c r="L6">
        <f t="shared" si="4"/>
        <v>1.9271948608137046</v>
      </c>
      <c r="M6">
        <f t="shared" si="4"/>
        <v>0.31406138472519635</v>
      </c>
      <c r="N6">
        <f t="shared" si="4"/>
        <v>8.4225553176302643</v>
      </c>
      <c r="O6">
        <f t="shared" si="5"/>
        <v>0</v>
      </c>
      <c r="Q6">
        <f t="shared" si="6"/>
        <v>2.2412562455389011</v>
      </c>
      <c r="S6">
        <f t="shared" si="7"/>
        <v>10.663811563169165</v>
      </c>
      <c r="U6" t="e">
        <f t="shared" si="8"/>
        <v>#DIV/0!</v>
      </c>
      <c r="W6">
        <f>AVERAGE(L6:L9)</f>
        <v>1.85581727337616</v>
      </c>
      <c r="X6">
        <f t="shared" ref="X6:AF6" si="9">AVERAGE(M6:M9)</f>
        <v>0.29264810849393291</v>
      </c>
      <c r="Y6">
        <f t="shared" si="9"/>
        <v>7.4946466809421839</v>
      </c>
      <c r="Z6">
        <f t="shared" si="9"/>
        <v>0</v>
      </c>
      <c r="AB6">
        <f t="shared" si="9"/>
        <v>2.1484653818700932</v>
      </c>
      <c r="AD6">
        <f t="shared" si="9"/>
        <v>9.6431120628122766</v>
      </c>
      <c r="AF6" t="e">
        <f t="shared" si="9"/>
        <v>#DIV/0!</v>
      </c>
      <c r="AI6">
        <f>AI2</f>
        <v>1.1955745895788723</v>
      </c>
      <c r="AJ6">
        <f t="shared" ref="AJ6:AL6" si="10">AJ2</f>
        <v>0.34439685938615272</v>
      </c>
      <c r="AK6">
        <f t="shared" si="10"/>
        <v>3.3012134189864382</v>
      </c>
      <c r="AL6">
        <f t="shared" si="10"/>
        <v>0</v>
      </c>
      <c r="AN6" s="3" t="e">
        <f>(AI6+AJ6+AK6)/AL6</f>
        <v>#DIV/0!</v>
      </c>
      <c r="AQ6">
        <f>($AI$6-L6)/48</f>
        <v>-1.5242088984059007E-2</v>
      </c>
      <c r="AR6">
        <f>($AJ$6-M6)/48</f>
        <v>6.3198905543659109E-4</v>
      </c>
      <c r="AS6">
        <f>($AK$6-N6)/48</f>
        <v>-0.10669462288841304</v>
      </c>
      <c r="AT6">
        <f>($AL$6-O6)/48</f>
        <v>0</v>
      </c>
      <c r="AV6">
        <v>7.0746934748769217</v>
      </c>
      <c r="AX6">
        <f>AQ6/$AV$6</f>
        <v>-2.1544522088745581E-3</v>
      </c>
      <c r="AY6">
        <f t="shared" ref="AY6:BA9" si="11">AR6/$AV$6</f>
        <v>8.9330945246018001E-5</v>
      </c>
      <c r="AZ6">
        <f t="shared" si="11"/>
        <v>-1.5081165462121906E-2</v>
      </c>
      <c r="BA6">
        <f t="shared" si="11"/>
        <v>0</v>
      </c>
      <c r="BD6">
        <f>AVERAGE(AX6:AX9)</f>
        <v>-1.9442617494721619E-3</v>
      </c>
      <c r="BE6">
        <f>AVERAGE(AY6:AY9)</f>
        <v>1.5238808306673694E-4</v>
      </c>
      <c r="BF6">
        <f t="shared" ref="BF6" si="12">AVERAGE(AZ6:AZ9)</f>
        <v>-1.2348689489890759E-2</v>
      </c>
      <c r="BG6">
        <f>AVERAGE(BA6:BA9)</f>
        <v>0</v>
      </c>
    </row>
    <row r="7" spans="1:59" x14ac:dyDescent="0.3">
      <c r="A7" s="1" t="s">
        <v>19</v>
      </c>
      <c r="B7" s="4">
        <v>45113</v>
      </c>
      <c r="C7" s="1">
        <v>2.5999999999999999E-2</v>
      </c>
      <c r="D7" s="1">
        <v>4.0000000000000001E-3</v>
      </c>
      <c r="E7" s="1">
        <v>0.13900000000000001</v>
      </c>
      <c r="F7" s="1">
        <v>0</v>
      </c>
      <c r="G7" s="1"/>
      <c r="H7">
        <f t="shared" si="2"/>
        <v>0.03</v>
      </c>
      <c r="J7">
        <f t="shared" si="3"/>
        <v>0.16900000000000001</v>
      </c>
      <c r="L7">
        <f t="shared" si="4"/>
        <v>1.85581727337616</v>
      </c>
      <c r="M7">
        <f t="shared" si="4"/>
        <v>0.28551034975017847</v>
      </c>
      <c r="N7">
        <f t="shared" si="4"/>
        <v>9.9214846538187018</v>
      </c>
      <c r="O7">
        <f t="shared" si="5"/>
        <v>0</v>
      </c>
      <c r="Q7">
        <f t="shared" si="6"/>
        <v>2.1413276231263385</v>
      </c>
      <c r="S7">
        <f t="shared" si="7"/>
        <v>12.06281227694504</v>
      </c>
      <c r="U7" t="e">
        <f t="shared" si="8"/>
        <v>#DIV/0!</v>
      </c>
      <c r="AQ7">
        <f t="shared" ref="AQ7:AQ9" si="13">($AI$6-L7)/48</f>
        <v>-1.3755055912443493E-2</v>
      </c>
      <c r="AR7">
        <f t="shared" ref="AR7:AR9" si="14">($AJ$6-M7)/48</f>
        <v>1.2268022840827969E-3</v>
      </c>
      <c r="AS7">
        <f t="shared" ref="AS7:AS8" si="15">($AK$6-N7)/48</f>
        <v>-0.13792231739233882</v>
      </c>
      <c r="AT7">
        <f t="shared" ref="AT7:AT9" si="16">($AL$6-O7)/48</f>
        <v>0</v>
      </c>
      <c r="AX7">
        <f t="shared" ref="AX7:AX9" si="17">AQ7/$AV$6</f>
        <v>-1.9442617494721619E-3</v>
      </c>
      <c r="AY7">
        <f t="shared" si="11"/>
        <v>1.7340712900697645E-4</v>
      </c>
      <c r="AZ7">
        <f t="shared" si="11"/>
        <v>-1.9495165109572221E-2</v>
      </c>
      <c r="BA7">
        <f t="shared" si="11"/>
        <v>0</v>
      </c>
    </row>
    <row r="8" spans="1:59" x14ac:dyDescent="0.3">
      <c r="A8" s="1" t="s">
        <v>20</v>
      </c>
      <c r="B8" s="4">
        <v>45113</v>
      </c>
      <c r="C8" s="1">
        <v>2.9000000000000001E-2</v>
      </c>
      <c r="D8" s="1">
        <v>3.3999999999999998E-3</v>
      </c>
      <c r="E8" s="1">
        <v>9.9000000000000005E-2</v>
      </c>
      <c r="F8" s="1">
        <v>0</v>
      </c>
      <c r="G8" s="1"/>
      <c r="H8">
        <f t="shared" si="2"/>
        <v>3.2399999999999998E-2</v>
      </c>
      <c r="J8">
        <f t="shared" si="3"/>
        <v>0.13140000000000002</v>
      </c>
      <c r="L8">
        <f t="shared" si="4"/>
        <v>2.0699500356887941</v>
      </c>
      <c r="M8">
        <f t="shared" si="4"/>
        <v>0.24268379728765166</v>
      </c>
      <c r="N8">
        <f t="shared" si="4"/>
        <v>7.0663811563169165</v>
      </c>
      <c r="O8">
        <f t="shared" si="5"/>
        <v>0</v>
      </c>
      <c r="Q8">
        <f t="shared" si="6"/>
        <v>2.312633832976446</v>
      </c>
      <c r="S8">
        <f t="shared" si="7"/>
        <v>9.3790149892933634</v>
      </c>
      <c r="U8" t="e">
        <f t="shared" si="8"/>
        <v>#DIV/0!</v>
      </c>
      <c r="AQ8">
        <f t="shared" si="13"/>
        <v>-1.8216155127290037E-2</v>
      </c>
      <c r="AR8">
        <f t="shared" si="14"/>
        <v>2.1190221270521053E-3</v>
      </c>
      <c r="AS8">
        <f t="shared" si="15"/>
        <v>-7.84409945277183E-2</v>
      </c>
      <c r="AT8">
        <f t="shared" si="16"/>
        <v>0</v>
      </c>
      <c r="AX8">
        <f t="shared" si="17"/>
        <v>-2.5748331276793505E-3</v>
      </c>
      <c r="AY8">
        <f>AR8/$AV$6</f>
        <v>2.9952140464841408E-4</v>
      </c>
      <c r="AZ8">
        <f>AS8/$AV$6</f>
        <v>-1.1087546733476384E-2</v>
      </c>
      <c r="BA8">
        <f t="shared" si="11"/>
        <v>0</v>
      </c>
    </row>
    <row r="9" spans="1:59" x14ac:dyDescent="0.3">
      <c r="A9" s="1" t="s">
        <v>21</v>
      </c>
      <c r="B9" s="4">
        <v>45113</v>
      </c>
      <c r="C9" s="1">
        <v>2.1999999999999999E-2</v>
      </c>
      <c r="D9" s="1">
        <v>4.5999999999999999E-3</v>
      </c>
      <c r="E9" s="1">
        <v>6.4000000000000001E-2</v>
      </c>
      <c r="F9" s="1">
        <v>0</v>
      </c>
      <c r="G9" s="1"/>
      <c r="H9">
        <f t="shared" si="2"/>
        <v>2.6599999999999999E-2</v>
      </c>
      <c r="J9">
        <f t="shared" si="3"/>
        <v>9.06E-2</v>
      </c>
      <c r="L9">
        <f t="shared" si="4"/>
        <v>1.5703069236259812</v>
      </c>
      <c r="M9">
        <f t="shared" si="4"/>
        <v>0.32833690221270517</v>
      </c>
      <c r="N9">
        <f t="shared" si="4"/>
        <v>4.5681655960028555</v>
      </c>
      <c r="O9">
        <f t="shared" si="5"/>
        <v>0</v>
      </c>
      <c r="Q9">
        <f t="shared" si="6"/>
        <v>1.8986438258386864</v>
      </c>
      <c r="S9">
        <f t="shared" si="7"/>
        <v>6.4668094218415417</v>
      </c>
      <c r="U9" t="e">
        <f t="shared" si="8"/>
        <v>#DIV/0!</v>
      </c>
      <c r="AQ9">
        <f t="shared" si="13"/>
        <v>-7.8069236259814363E-3</v>
      </c>
      <c r="AR9">
        <f t="shared" si="14"/>
        <v>3.3458244111349056E-4</v>
      </c>
      <c r="AS9">
        <f>($AK$6-N9)/48</f>
        <v>-2.6394837021175361E-2</v>
      </c>
      <c r="AT9">
        <f t="shared" si="16"/>
        <v>0</v>
      </c>
      <c r="AX9">
        <f t="shared" si="17"/>
        <v>-1.1034999118625776E-3</v>
      </c>
      <c r="AY9">
        <f t="shared" si="11"/>
        <v>4.7292853365539102E-5</v>
      </c>
      <c r="AZ9">
        <f t="shared" si="11"/>
        <v>-3.7308806543925287E-3</v>
      </c>
      <c r="BA9">
        <f t="shared" si="11"/>
        <v>0</v>
      </c>
    </row>
    <row r="10" spans="1:59" s="3" customFormat="1" x14ac:dyDescent="0.3">
      <c r="A10" s="2" t="s">
        <v>22</v>
      </c>
      <c r="B10" s="5">
        <v>45113</v>
      </c>
      <c r="C10" s="2">
        <v>2.3E-2</v>
      </c>
      <c r="D10" s="2">
        <v>4.3E-3</v>
      </c>
      <c r="E10" s="2">
        <v>3.5000000000000003E-2</v>
      </c>
      <c r="F10" s="2">
        <v>0</v>
      </c>
      <c r="G10" s="2"/>
      <c r="H10" s="3">
        <f t="shared" si="2"/>
        <v>2.7299999999999998E-2</v>
      </c>
      <c r="J10" s="3">
        <f t="shared" si="3"/>
        <v>6.2300000000000001E-2</v>
      </c>
      <c r="L10" s="3">
        <f t="shared" si="4"/>
        <v>1.6416845110635259</v>
      </c>
      <c r="M10" s="3">
        <f t="shared" si="4"/>
        <v>0.30692362598144185</v>
      </c>
      <c r="N10" s="3">
        <f t="shared" si="4"/>
        <v>2.4982155603140614</v>
      </c>
      <c r="O10" s="3">
        <f t="shared" si="5"/>
        <v>0</v>
      </c>
      <c r="Q10" s="3">
        <f t="shared" si="6"/>
        <v>1.9486081370449677</v>
      </c>
      <c r="S10" s="3">
        <f t="shared" si="7"/>
        <v>4.4468236973590294</v>
      </c>
      <c r="U10" s="3" t="e">
        <f t="shared" si="8"/>
        <v>#DIV/0!</v>
      </c>
      <c r="W10" s="3">
        <f>AVERAGE(L10:L13)</f>
        <v>1.6416845110635263</v>
      </c>
      <c r="X10" s="3">
        <f t="shared" ref="X10:AF10" si="18">AVERAGE(M10:M13)</f>
        <v>0.33190578158458245</v>
      </c>
      <c r="Y10" s="3">
        <f t="shared" si="18"/>
        <v>1.3918629550321198</v>
      </c>
      <c r="Z10" s="3">
        <f t="shared" si="18"/>
        <v>0</v>
      </c>
      <c r="AB10" s="3">
        <f t="shared" si="18"/>
        <v>1.9735902926481086</v>
      </c>
      <c r="AD10" s="3">
        <f t="shared" si="18"/>
        <v>3.3654532476802284</v>
      </c>
      <c r="AF10" s="3" t="e">
        <f t="shared" si="18"/>
        <v>#DIV/0!</v>
      </c>
      <c r="AI10" s="3">
        <f>AI2+10</f>
        <v>11.195574589578872</v>
      </c>
      <c r="AJ10" s="3">
        <f>AJ2</f>
        <v>0.34439685938615272</v>
      </c>
      <c r="AK10" s="3">
        <f>AK2+10</f>
        <v>13.301213418986439</v>
      </c>
      <c r="AL10" s="3">
        <f>AL2</f>
        <v>0</v>
      </c>
      <c r="AN10" s="3" t="e">
        <f>(AI10+AJ10+AK10)/AL10</f>
        <v>#DIV/0!</v>
      </c>
      <c r="AQ10" s="3">
        <f>($AI$10-L10)/48</f>
        <v>0.19903937663573637</v>
      </c>
      <c r="AR10" s="3">
        <f>($AJ$10-M10)/48</f>
        <v>7.8069236259814317E-4</v>
      </c>
      <c r="AS10" s="3">
        <f>($AK$10-N10)/48</f>
        <v>0.22506245538900785</v>
      </c>
      <c r="AT10" s="3">
        <f>($AL$10-O10)/48</f>
        <v>0</v>
      </c>
      <c r="AV10" s="3">
        <v>46.295117818631596</v>
      </c>
      <c r="AX10" s="3">
        <f>AQ10/$AV$10</f>
        <v>4.2993599760455178E-3</v>
      </c>
      <c r="AY10" s="3">
        <f t="shared" ref="AY10:BA13" si="19">AR10/$AV$10</f>
        <v>1.6863384291549453E-5</v>
      </c>
      <c r="AZ10" s="3">
        <f t="shared" si="19"/>
        <v>4.8614727857638337E-3</v>
      </c>
      <c r="BA10" s="3">
        <f t="shared" si="19"/>
        <v>0</v>
      </c>
      <c r="BD10" s="3">
        <f>AVERAGE(AX10:AX13)</f>
        <v>4.2993599760455178E-3</v>
      </c>
      <c r="BE10" s="3">
        <f t="shared" ref="BE10:BG10" si="20">AVERAGE(AY10:AY13)</f>
        <v>5.621128097183137E-6</v>
      </c>
      <c r="BF10" s="3">
        <f t="shared" si="20"/>
        <v>5.3593441315143431E-3</v>
      </c>
      <c r="BG10" s="3">
        <f t="shared" si="20"/>
        <v>0</v>
      </c>
    </row>
    <row r="11" spans="1:59" s="3" customFormat="1" x14ac:dyDescent="0.3">
      <c r="A11" s="2" t="s">
        <v>23</v>
      </c>
      <c r="B11" s="5">
        <v>45113</v>
      </c>
      <c r="C11" s="2">
        <v>2.5000000000000001E-2</v>
      </c>
      <c r="D11" s="2">
        <v>5.4000000000000003E-3</v>
      </c>
      <c r="E11" s="2">
        <v>4.2999999999999997E-2</v>
      </c>
      <c r="F11" s="2">
        <v>0</v>
      </c>
      <c r="G11" s="2"/>
      <c r="H11" s="3">
        <f t="shared" si="2"/>
        <v>3.0400000000000003E-2</v>
      </c>
      <c r="J11" s="3">
        <f t="shared" si="3"/>
        <v>7.3399999999999993E-2</v>
      </c>
      <c r="L11" s="3">
        <f t="shared" si="4"/>
        <v>1.7844396859386153</v>
      </c>
      <c r="M11" s="3">
        <f t="shared" si="4"/>
        <v>0.38543897216274092</v>
      </c>
      <c r="N11" s="3">
        <f t="shared" si="4"/>
        <v>3.0692362598144181</v>
      </c>
      <c r="O11" s="3">
        <f t="shared" si="5"/>
        <v>0</v>
      </c>
      <c r="Q11" s="3">
        <f t="shared" si="6"/>
        <v>2.1698786581013563</v>
      </c>
      <c r="S11" s="3">
        <f t="shared" si="7"/>
        <v>5.2391149179157743</v>
      </c>
      <c r="U11" s="3" t="e">
        <f t="shared" si="8"/>
        <v>#DIV/0!</v>
      </c>
      <c r="AQ11" s="3">
        <f t="shared" ref="AQ11:AQ13" si="21">($AI$10-L11)/48</f>
        <v>0.19606531049250533</v>
      </c>
      <c r="AR11" s="3">
        <f t="shared" ref="AR11:AR13" si="22">($AJ$10-M11)/48</f>
        <v>-8.5504401617892084E-4</v>
      </c>
      <c r="AS11" s="3">
        <f t="shared" ref="AS11:AS13" si="23">($AK$10-N11)/48</f>
        <v>0.21316619081608379</v>
      </c>
      <c r="AT11" s="3">
        <f t="shared" ref="AT11:AT13" si="24">($AL$10-O11)/48</f>
        <v>0</v>
      </c>
      <c r="AX11" s="3">
        <f t="shared" ref="AX11:AX13" si="25">AQ11/$AV$10</f>
        <v>4.2351185120777105E-3</v>
      </c>
      <c r="AY11" s="3">
        <f t="shared" si="19"/>
        <v>-1.8469420890744683E-5</v>
      </c>
      <c r="AZ11" s="3">
        <f t="shared" si="19"/>
        <v>4.6045069298926052E-3</v>
      </c>
      <c r="BA11" s="3">
        <f t="shared" si="19"/>
        <v>0</v>
      </c>
    </row>
    <row r="12" spans="1:59" s="3" customFormat="1" x14ac:dyDescent="0.3">
      <c r="A12" s="2" t="s">
        <v>24</v>
      </c>
      <c r="B12" s="5">
        <v>45113</v>
      </c>
      <c r="C12" s="2">
        <v>0.02</v>
      </c>
      <c r="D12" s="2">
        <v>4.4999999999999997E-3</v>
      </c>
      <c r="E12" s="2">
        <v>0</v>
      </c>
      <c r="F12" s="2">
        <v>0</v>
      </c>
      <c r="G12" s="2"/>
      <c r="H12" s="3">
        <f t="shared" si="2"/>
        <v>2.4500000000000001E-2</v>
      </c>
      <c r="J12" s="3">
        <f t="shared" si="3"/>
        <v>2.4500000000000001E-2</v>
      </c>
      <c r="L12" s="3">
        <f t="shared" si="4"/>
        <v>1.4275517487508922</v>
      </c>
      <c r="M12" s="3">
        <f t="shared" si="4"/>
        <v>0.32119914346895073</v>
      </c>
      <c r="N12" s="3">
        <f t="shared" si="4"/>
        <v>0</v>
      </c>
      <c r="O12" s="3">
        <f t="shared" si="5"/>
        <v>0</v>
      </c>
      <c r="Q12" s="3">
        <f t="shared" si="6"/>
        <v>1.7487508922198429</v>
      </c>
      <c r="S12" s="3">
        <f t="shared" si="7"/>
        <v>1.7487508922198429</v>
      </c>
      <c r="U12" s="3" t="e">
        <f t="shared" si="8"/>
        <v>#DIV/0!</v>
      </c>
      <c r="AQ12" s="3">
        <f t="shared" si="21"/>
        <v>0.20350047585058292</v>
      </c>
      <c r="AR12" s="3">
        <f t="shared" si="22"/>
        <v>4.8328574827504145E-4</v>
      </c>
      <c r="AS12" s="3">
        <f t="shared" si="23"/>
        <v>0.27710861289555083</v>
      </c>
      <c r="AT12" s="3">
        <f t="shared" si="24"/>
        <v>0</v>
      </c>
      <c r="AX12" s="3">
        <f t="shared" si="25"/>
        <v>4.3957221719972293E-3</v>
      </c>
      <c r="AY12" s="3">
        <f t="shared" si="19"/>
        <v>1.0439237894768718E-5</v>
      </c>
      <c r="AZ12" s="3">
        <f t="shared" si="19"/>
        <v>5.9856984052004663E-3</v>
      </c>
      <c r="BA12" s="3">
        <f t="shared" si="19"/>
        <v>0</v>
      </c>
    </row>
    <row r="13" spans="1:59" s="3" customFormat="1" x14ac:dyDescent="0.3">
      <c r="A13" s="2" t="s">
        <v>25</v>
      </c>
      <c r="B13" s="5">
        <v>45113</v>
      </c>
      <c r="C13" s="2">
        <v>2.4E-2</v>
      </c>
      <c r="D13" s="2">
        <v>4.4000000000000003E-3</v>
      </c>
      <c r="E13" s="2">
        <v>0</v>
      </c>
      <c r="F13" s="2">
        <v>0</v>
      </c>
      <c r="G13" s="2"/>
      <c r="H13" s="3">
        <f t="shared" si="2"/>
        <v>2.8400000000000002E-2</v>
      </c>
      <c r="J13" s="3">
        <f t="shared" si="3"/>
        <v>2.8400000000000002E-2</v>
      </c>
      <c r="L13" s="3">
        <f t="shared" si="4"/>
        <v>1.7130620985010707</v>
      </c>
      <c r="M13" s="3">
        <f t="shared" si="4"/>
        <v>0.31406138472519635</v>
      </c>
      <c r="N13" s="3">
        <f t="shared" si="4"/>
        <v>0</v>
      </c>
      <c r="O13" s="3">
        <f t="shared" si="5"/>
        <v>0</v>
      </c>
      <c r="Q13" s="3">
        <f t="shared" si="6"/>
        <v>2.027123483226267</v>
      </c>
      <c r="S13" s="3">
        <f t="shared" si="7"/>
        <v>2.027123483226267</v>
      </c>
      <c r="U13" s="3" t="e">
        <f t="shared" si="8"/>
        <v>#DIV/0!</v>
      </c>
      <c r="AQ13" s="3">
        <f t="shared" si="21"/>
        <v>0.19755234356412085</v>
      </c>
      <c r="AR13" s="3">
        <f t="shared" si="22"/>
        <v>6.3198905543659109E-4</v>
      </c>
      <c r="AS13" s="3">
        <f t="shared" si="23"/>
        <v>0.27710861289555083</v>
      </c>
      <c r="AT13" s="3">
        <f t="shared" si="24"/>
        <v>0</v>
      </c>
      <c r="AX13" s="3">
        <f t="shared" si="25"/>
        <v>4.2672392440616137E-3</v>
      </c>
      <c r="AY13" s="3">
        <f t="shared" si="19"/>
        <v>1.3651311093159058E-5</v>
      </c>
      <c r="AZ13" s="3">
        <f t="shared" si="19"/>
        <v>5.9856984052004663E-3</v>
      </c>
      <c r="BA13" s="3">
        <f t="shared" si="19"/>
        <v>0</v>
      </c>
    </row>
    <row r="14" spans="1:59" x14ac:dyDescent="0.3">
      <c r="A14" s="1" t="s">
        <v>26</v>
      </c>
      <c r="B14" s="4">
        <v>45113</v>
      </c>
      <c r="C14" s="1">
        <v>2.5000000000000001E-2</v>
      </c>
      <c r="D14" s="1">
        <v>4.3E-3</v>
      </c>
      <c r="E14" s="1">
        <v>0</v>
      </c>
      <c r="F14" s="1">
        <v>4.3999999999999997E-2</v>
      </c>
      <c r="G14" s="1"/>
      <c r="H14">
        <f t="shared" si="2"/>
        <v>2.93E-2</v>
      </c>
      <c r="J14">
        <f t="shared" si="3"/>
        <v>2.93E-2</v>
      </c>
      <c r="L14">
        <f t="shared" si="4"/>
        <v>1.7844396859386153</v>
      </c>
      <c r="M14">
        <f t="shared" si="4"/>
        <v>0.30692362598144185</v>
      </c>
      <c r="N14">
        <f t="shared" si="4"/>
        <v>0</v>
      </c>
      <c r="O14">
        <f t="shared" si="5"/>
        <v>1.4207297384565707</v>
      </c>
      <c r="Q14">
        <f t="shared" si="6"/>
        <v>2.0913633119200572</v>
      </c>
      <c r="S14">
        <f t="shared" si="7"/>
        <v>2.0913633119200572</v>
      </c>
      <c r="U14">
        <f t="shared" si="8"/>
        <v>1.4720345856855495</v>
      </c>
      <c r="W14">
        <f>AVERAGE(L14:L17)</f>
        <v>1.6059957173447539</v>
      </c>
      <c r="X14">
        <f t="shared" ref="X14:AF14" si="26">AVERAGE(M14:M17)</f>
        <v>0.2908636688079943</v>
      </c>
      <c r="Y14">
        <f t="shared" si="26"/>
        <v>0.42826552462526768</v>
      </c>
      <c r="Z14">
        <f t="shared" si="26"/>
        <v>1.2835001614465613</v>
      </c>
      <c r="AB14">
        <f t="shared" si="26"/>
        <v>1.8968593861527481</v>
      </c>
      <c r="AD14">
        <f t="shared" si="26"/>
        <v>2.3251249107780154</v>
      </c>
      <c r="AF14">
        <f t="shared" si="26"/>
        <v>1.8511045462225522</v>
      </c>
      <c r="AI14">
        <f>AI2</f>
        <v>1.1955745895788723</v>
      </c>
      <c r="AJ14">
        <f t="shared" ref="AJ14:AK14" si="27">AJ2</f>
        <v>0.34439685938615272</v>
      </c>
      <c r="AK14">
        <f t="shared" si="27"/>
        <v>3.3012134189864382</v>
      </c>
      <c r="AL14">
        <f>AL2+5</f>
        <v>5</v>
      </c>
      <c r="AN14" s="3">
        <f>(AI14+AJ14+AK14)/AL14</f>
        <v>0.9682369735902927</v>
      </c>
      <c r="AQ14">
        <f>($AI$14-L14)/48</f>
        <v>-1.226802284082798E-2</v>
      </c>
      <c r="AR14">
        <f>($AJ$14-M14)/48</f>
        <v>7.8069236259814317E-4</v>
      </c>
      <c r="AS14">
        <f>($AK$14-N14)/48</f>
        <v>6.8775279562217462E-2</v>
      </c>
      <c r="AT14">
        <f>($AL$14-O14)/48</f>
        <v>7.4568130448821449E-2</v>
      </c>
      <c r="AV14">
        <v>11.529340260736088</v>
      </c>
      <c r="AX14">
        <f>AQ14/$AV$14</f>
        <v>-1.0640698048098661E-3</v>
      </c>
      <c r="AY14">
        <f t="shared" ref="AY14:BA17" si="28">AR14/$AV$14</f>
        <v>6.7713533033355024E-5</v>
      </c>
      <c r="AZ14">
        <f t="shared" si="28"/>
        <v>5.9652398148431884E-3</v>
      </c>
      <c r="BA14">
        <f t="shared" si="28"/>
        <v>6.467684079267573E-3</v>
      </c>
      <c r="BD14">
        <f>AVERAGE(AX14:AX17)</f>
        <v>-7.4162440941293701E-4</v>
      </c>
      <c r="BE14">
        <f t="shared" ref="BE14:BG14" si="29">AVERAGE(AY14:AY17)</f>
        <v>9.6733618619078635E-5</v>
      </c>
      <c r="BF14">
        <f t="shared" si="29"/>
        <v>5.1913708658905579E-3</v>
      </c>
      <c r="BG14">
        <f t="shared" si="29"/>
        <v>6.7156557286756667E-3</v>
      </c>
    </row>
    <row r="15" spans="1:59" x14ac:dyDescent="0.3">
      <c r="A15" s="1" t="s">
        <v>27</v>
      </c>
      <c r="B15" s="4">
        <v>45113</v>
      </c>
      <c r="C15" s="1">
        <v>3.4000000000000002E-2</v>
      </c>
      <c r="D15" s="1">
        <v>3.5000000000000001E-3</v>
      </c>
      <c r="E15" s="1">
        <v>0</v>
      </c>
      <c r="F15" s="1">
        <v>4.5999999999999999E-2</v>
      </c>
      <c r="G15" s="1"/>
      <c r="H15">
        <f t="shared" si="2"/>
        <v>3.7500000000000006E-2</v>
      </c>
      <c r="J15">
        <f t="shared" si="3"/>
        <v>3.7500000000000006E-2</v>
      </c>
      <c r="L15">
        <f t="shared" si="4"/>
        <v>2.426837972876517</v>
      </c>
      <c r="M15">
        <f t="shared" si="4"/>
        <v>0.24982155603140616</v>
      </c>
      <c r="N15">
        <f t="shared" si="4"/>
        <v>0</v>
      </c>
      <c r="O15">
        <f t="shared" si="5"/>
        <v>1.4853083629318695</v>
      </c>
      <c r="Q15">
        <f t="shared" si="6"/>
        <v>2.6766595289079231</v>
      </c>
      <c r="S15">
        <f t="shared" si="7"/>
        <v>2.6766595289079231</v>
      </c>
      <c r="U15">
        <f t="shared" si="8"/>
        <v>1.8020901219625736</v>
      </c>
      <c r="AQ15">
        <f t="shared" ref="AQ15:AQ17" si="30">($AI$14-L15)/48</f>
        <v>-2.5651320485367599E-2</v>
      </c>
      <c r="AR15">
        <f t="shared" ref="AR15:AR16" si="31">($AJ$14-M15)/48</f>
        <v>1.9703188198905534E-3</v>
      </c>
      <c r="AS15">
        <f t="shared" ref="AS15:AS17" si="32">($AK$14-N15)/48</f>
        <v>6.8775279562217462E-2</v>
      </c>
      <c r="AT15">
        <f t="shared" ref="AT15:AT17" si="33">($AL$14-O15)/48</f>
        <v>7.3222742438919394E-2</v>
      </c>
      <c r="AX15">
        <f t="shared" ref="AX15:AX17" si="34">AQ15/$AV$14</f>
        <v>-2.2248732282388111E-3</v>
      </c>
      <c r="AY15">
        <f t="shared" si="28"/>
        <v>1.7089605956037237E-4</v>
      </c>
      <c r="AZ15">
        <f t="shared" si="28"/>
        <v>5.9652398148431884E-3</v>
      </c>
      <c r="BA15">
        <f>AT15/$AV$14</f>
        <v>6.3509915383696469E-3</v>
      </c>
    </row>
    <row r="16" spans="1:59" x14ac:dyDescent="0.3">
      <c r="A16" s="1" t="s">
        <v>28</v>
      </c>
      <c r="B16" s="4">
        <v>45113</v>
      </c>
      <c r="C16" s="1">
        <v>1.7999999999999999E-2</v>
      </c>
      <c r="D16" s="1">
        <v>4.1000000000000003E-3</v>
      </c>
      <c r="E16" s="1">
        <v>0</v>
      </c>
      <c r="F16" s="1">
        <v>3.5999999999999997E-2</v>
      </c>
      <c r="G16" s="1"/>
      <c r="H16">
        <f t="shared" si="2"/>
        <v>2.2099999999999998E-2</v>
      </c>
      <c r="J16">
        <f t="shared" si="3"/>
        <v>2.2099999999999998E-2</v>
      </c>
      <c r="L16">
        <f t="shared" si="4"/>
        <v>1.2847965738758029</v>
      </c>
      <c r="M16">
        <f t="shared" si="4"/>
        <v>0.29264810849393291</v>
      </c>
      <c r="N16">
        <f t="shared" si="4"/>
        <v>0</v>
      </c>
      <c r="O16">
        <f t="shared" si="5"/>
        <v>1.1624152405553763</v>
      </c>
      <c r="Q16">
        <f t="shared" si="6"/>
        <v>1.5774446823697359</v>
      </c>
      <c r="S16">
        <f t="shared" si="7"/>
        <v>1.5774446823697359</v>
      </c>
      <c r="U16">
        <f t="shared" si="8"/>
        <v>1.3570406059164088</v>
      </c>
      <c r="AQ16">
        <f t="shared" si="30"/>
        <v>-1.8587913395193879E-3</v>
      </c>
      <c r="AR16">
        <f t="shared" si="31"/>
        <v>1.0780989769212459E-3</v>
      </c>
      <c r="AS16">
        <f t="shared" si="32"/>
        <v>6.8775279562217462E-2</v>
      </c>
      <c r="AT16">
        <f t="shared" si="33"/>
        <v>7.9949682488429666E-2</v>
      </c>
      <c r="AX16">
        <f t="shared" si="34"/>
        <v>-1.6122269769846431E-4</v>
      </c>
      <c r="AY16">
        <f t="shared" si="28"/>
        <v>9.3509164665109377E-5</v>
      </c>
      <c r="AZ16">
        <f t="shared" si="28"/>
        <v>5.9652398148431884E-3</v>
      </c>
      <c r="BA16">
        <f t="shared" si="28"/>
        <v>6.9344542428592783E-3</v>
      </c>
    </row>
    <row r="17" spans="1:59" x14ac:dyDescent="0.3">
      <c r="A17" s="1" t="s">
        <v>29</v>
      </c>
      <c r="B17" s="4">
        <v>45113</v>
      </c>
      <c r="C17" s="1">
        <v>1.2999999999999999E-2</v>
      </c>
      <c r="D17" s="1">
        <v>4.4000000000000003E-3</v>
      </c>
      <c r="E17" s="1">
        <v>2.4E-2</v>
      </c>
      <c r="F17" s="1">
        <v>3.3000000000000002E-2</v>
      </c>
      <c r="G17" s="1"/>
      <c r="H17">
        <f t="shared" si="2"/>
        <v>1.7399999999999999E-2</v>
      </c>
      <c r="J17">
        <f t="shared" si="3"/>
        <v>4.1399999999999999E-2</v>
      </c>
      <c r="L17">
        <f t="shared" si="4"/>
        <v>0.92790863668807999</v>
      </c>
      <c r="M17">
        <f t="shared" si="4"/>
        <v>0.31406138472519635</v>
      </c>
      <c r="N17">
        <f t="shared" si="4"/>
        <v>1.7130620985010707</v>
      </c>
      <c r="O17">
        <f t="shared" si="5"/>
        <v>1.0655473038424281</v>
      </c>
      <c r="Q17">
        <f t="shared" si="6"/>
        <v>1.2419700214132763</v>
      </c>
      <c r="S17">
        <f t="shared" si="7"/>
        <v>2.955032119914347</v>
      </c>
      <c r="U17">
        <f t="shared" si="8"/>
        <v>2.7732528713256768</v>
      </c>
      <c r="AQ17">
        <f t="shared" si="30"/>
        <v>5.5763740185581735E-3</v>
      </c>
      <c r="AR17">
        <f>($AJ$14-M17)/48</f>
        <v>6.3198905543659109E-4</v>
      </c>
      <c r="AS17">
        <f t="shared" si="32"/>
        <v>3.3086485843445153E-2</v>
      </c>
      <c r="AT17">
        <f t="shared" si="33"/>
        <v>8.1967764503282747E-2</v>
      </c>
      <c r="AX17">
        <f t="shared" si="34"/>
        <v>4.8366809309539373E-4</v>
      </c>
      <c r="AY17">
        <f t="shared" si="28"/>
        <v>5.4815717217477794E-5</v>
      </c>
      <c r="AZ17">
        <f t="shared" si="28"/>
        <v>2.8697640190326686E-3</v>
      </c>
      <c r="BA17">
        <f t="shared" si="28"/>
        <v>7.1094930542061679E-3</v>
      </c>
    </row>
    <row r="18" spans="1:59" s="3" customFormat="1" x14ac:dyDescent="0.3">
      <c r="A18" s="2" t="s">
        <v>30</v>
      </c>
      <c r="B18" s="5">
        <v>45113</v>
      </c>
      <c r="C18" s="2">
        <v>2.5999999999999999E-2</v>
      </c>
      <c r="D18" s="2">
        <v>5.4000000000000003E-3</v>
      </c>
      <c r="E18" s="2">
        <v>6.4000000000000001E-2</v>
      </c>
      <c r="F18" s="2">
        <v>0.40600000000000003</v>
      </c>
      <c r="G18" s="2"/>
      <c r="H18" s="3">
        <f t="shared" si="2"/>
        <v>3.1399999999999997E-2</v>
      </c>
      <c r="J18" s="3">
        <f t="shared" si="3"/>
        <v>9.5399999999999999E-2</v>
      </c>
      <c r="L18" s="3">
        <f t="shared" si="4"/>
        <v>1.85581727337616</v>
      </c>
      <c r="M18" s="3">
        <f t="shared" si="4"/>
        <v>0.38543897216274092</v>
      </c>
      <c r="N18" s="3">
        <f t="shared" si="4"/>
        <v>4.5681655960028555</v>
      </c>
      <c r="O18" s="3">
        <f t="shared" si="5"/>
        <v>13.109460768485633</v>
      </c>
      <c r="Q18" s="3">
        <f t="shared" si="6"/>
        <v>2.2412562455389011</v>
      </c>
      <c r="S18" s="3">
        <f t="shared" si="7"/>
        <v>6.8094218415417567</v>
      </c>
      <c r="U18" s="3">
        <f t="shared" si="8"/>
        <v>0.51942806510479844</v>
      </c>
      <c r="W18" s="3">
        <f>AVERAGE(L18:L21)</f>
        <v>1.9628836545324768</v>
      </c>
      <c r="X18" s="3">
        <f t="shared" ref="X18:AF18" si="35">AVERAGE(M18:M21)</f>
        <v>0.35688793718772305</v>
      </c>
      <c r="Y18" s="3">
        <f t="shared" si="35"/>
        <v>2.1948608137044969</v>
      </c>
      <c r="Z18" s="3">
        <f t="shared" si="35"/>
        <v>12.245721666128514</v>
      </c>
      <c r="AB18" s="3">
        <f t="shared" si="35"/>
        <v>2.3197715917201998</v>
      </c>
      <c r="AD18" s="3">
        <f t="shared" si="35"/>
        <v>4.5146324054246971</v>
      </c>
      <c r="AF18" s="3">
        <f t="shared" si="35"/>
        <v>0.36323835393655601</v>
      </c>
      <c r="AI18" s="3">
        <f>AI2</f>
        <v>1.1955745895788723</v>
      </c>
      <c r="AJ18" s="3">
        <f t="shared" ref="AJ18:AK18" si="36">AJ2</f>
        <v>0.34439685938615272</v>
      </c>
      <c r="AK18" s="3">
        <f t="shared" si="36"/>
        <v>3.3012134189864382</v>
      </c>
      <c r="AL18" s="3">
        <f>AL2+20</f>
        <v>20</v>
      </c>
      <c r="AN18" s="3">
        <f>(AI18+AJ18+AK18)/AL18</f>
        <v>0.24205924339757318</v>
      </c>
      <c r="AQ18" s="3">
        <f>($AI$18-L18)/48</f>
        <v>-1.3755055912443493E-2</v>
      </c>
      <c r="AR18" s="3">
        <f>($AJ$18-M18)/48</f>
        <v>-8.5504401617892084E-4</v>
      </c>
      <c r="AS18" s="3">
        <f>($AK$18-N18)/48</f>
        <v>-2.6394837021175361E-2</v>
      </c>
      <c r="AT18" s="3">
        <f>($AL$18-O18)/48</f>
        <v>0.14355290065654933</v>
      </c>
      <c r="AV18" s="3">
        <v>9.5876676325506125</v>
      </c>
      <c r="AX18" s="3">
        <f>AQ18/$AV$18</f>
        <v>-1.4346613211480535E-3</v>
      </c>
      <c r="AY18" s="3">
        <f t="shared" ref="AY18:BA21" si="37">AR18/$AV$18</f>
        <v>-8.918164969298722E-5</v>
      </c>
      <c r="AZ18" s="3">
        <f t="shared" si="37"/>
        <v>-2.7529987513922119E-3</v>
      </c>
      <c r="BA18" s="3">
        <f t="shared" si="37"/>
        <v>1.497266135605077E-2</v>
      </c>
      <c r="BD18" s="3">
        <f>AVERAGE(AX18:AX21)</f>
        <v>-1.6673091029558457E-3</v>
      </c>
      <c r="BE18" s="3">
        <f t="shared" ref="BE18:BF18" si="38">AVERAGE(AY18:AY21)</f>
        <v>-2.7142241210909162E-5</v>
      </c>
      <c r="BF18" s="3">
        <f t="shared" si="38"/>
        <v>2.4040270786805217E-3</v>
      </c>
      <c r="BG18" s="3">
        <f>AVERAGE(BA18:BA21)</f>
        <v>1.6849506207383284E-2</v>
      </c>
    </row>
    <row r="19" spans="1:59" s="3" customFormat="1" x14ac:dyDescent="0.3">
      <c r="A19" s="2" t="s">
        <v>31</v>
      </c>
      <c r="B19" s="5">
        <v>45113</v>
      </c>
      <c r="C19" s="2">
        <v>2.5999999999999999E-2</v>
      </c>
      <c r="D19" s="2">
        <v>4.7999999999999996E-3</v>
      </c>
      <c r="E19" s="2">
        <v>3.5999999999999997E-2</v>
      </c>
      <c r="F19" s="2">
        <v>0.42799999999999999</v>
      </c>
      <c r="G19" s="2"/>
      <c r="H19" s="3">
        <f t="shared" si="2"/>
        <v>3.0799999999999998E-2</v>
      </c>
      <c r="J19" s="3">
        <f t="shared" si="3"/>
        <v>6.6799999999999998E-2</v>
      </c>
      <c r="L19" s="3">
        <f t="shared" si="4"/>
        <v>1.85581727337616</v>
      </c>
      <c r="M19" s="3">
        <f t="shared" si="4"/>
        <v>0.34261241970021411</v>
      </c>
      <c r="N19" s="3">
        <f t="shared" si="4"/>
        <v>2.5695931477516059</v>
      </c>
      <c r="O19" s="3">
        <f t="shared" si="5"/>
        <v>13.819825637713917</v>
      </c>
      <c r="Q19" s="3">
        <f t="shared" si="6"/>
        <v>2.198429693076374</v>
      </c>
      <c r="S19" s="3">
        <f t="shared" si="7"/>
        <v>4.7680228408279799</v>
      </c>
      <c r="U19" s="3">
        <f t="shared" si="8"/>
        <v>0.34501324154309004</v>
      </c>
      <c r="AQ19" s="3">
        <f t="shared" ref="AQ19:AQ21" si="39">($AI$18-L19)/48</f>
        <v>-1.3755055912443493E-2</v>
      </c>
      <c r="AR19" s="3">
        <f t="shared" ref="AR19:AR21" si="40">($AJ$18-M19)/48</f>
        <v>3.7175826790387716E-5</v>
      </c>
      <c r="AS19" s="3">
        <f t="shared" ref="AS19:AS21" si="41">($AK$18-N19)/48</f>
        <v>1.5242088984059007E-2</v>
      </c>
      <c r="AT19" s="3">
        <f t="shared" ref="AT19:AT21" si="42">($AL$18-O19)/48</f>
        <v>0.12875363254762673</v>
      </c>
      <c r="AX19" s="3">
        <f t="shared" ref="AX19:AX21" si="43">AQ19/$AV$18</f>
        <v>-1.4346613211480535E-3</v>
      </c>
      <c r="AY19" s="3">
        <f>AR19/$AV$18</f>
        <v>3.8774630301298642E-6</v>
      </c>
      <c r="AZ19" s="3">
        <f t="shared" si="37"/>
        <v>1.5897598423532486E-3</v>
      </c>
      <c r="BA19" s="3">
        <f t="shared" si="37"/>
        <v>1.3429088020375434E-2</v>
      </c>
    </row>
    <row r="20" spans="1:59" s="3" customFormat="1" x14ac:dyDescent="0.3">
      <c r="A20" s="2" t="s">
        <v>32</v>
      </c>
      <c r="B20" s="5">
        <v>45113</v>
      </c>
      <c r="C20" s="2">
        <v>3.3000000000000002E-2</v>
      </c>
      <c r="D20" s="2">
        <v>4.5999999999999999E-3</v>
      </c>
      <c r="E20" s="2">
        <v>8.0000000000000002E-3</v>
      </c>
      <c r="F20" s="2">
        <v>0.33</v>
      </c>
      <c r="G20" s="2"/>
      <c r="H20" s="3">
        <f t="shared" si="2"/>
        <v>3.7600000000000001E-2</v>
      </c>
      <c r="J20" s="3">
        <f t="shared" si="3"/>
        <v>4.5600000000000002E-2</v>
      </c>
      <c r="L20" s="3">
        <f t="shared" si="4"/>
        <v>2.3554603854389722</v>
      </c>
      <c r="M20" s="3">
        <f t="shared" si="4"/>
        <v>0.32833690221270517</v>
      </c>
      <c r="N20" s="3">
        <f t="shared" si="4"/>
        <v>0.57102069950035694</v>
      </c>
      <c r="O20" s="3">
        <f t="shared" si="5"/>
        <v>10.655473038424283</v>
      </c>
      <c r="Q20" s="3">
        <f t="shared" si="6"/>
        <v>2.6837972876516774</v>
      </c>
      <c r="S20" s="3">
        <f t="shared" si="7"/>
        <v>3.2548179871520344</v>
      </c>
      <c r="U20" s="3">
        <f t="shared" si="8"/>
        <v>0.30545973655181363</v>
      </c>
      <c r="AQ20" s="3">
        <f>($AI$18-L20)/48</f>
        <v>-2.4164287413752081E-2</v>
      </c>
      <c r="AR20" s="3">
        <f t="shared" si="40"/>
        <v>3.3458244111349056E-4</v>
      </c>
      <c r="AS20" s="3">
        <f t="shared" si="41"/>
        <v>5.6879014989293354E-2</v>
      </c>
      <c r="AT20" s="3">
        <f t="shared" si="42"/>
        <v>0.19467764503282745</v>
      </c>
      <c r="AX20" s="3">
        <f t="shared" si="43"/>
        <v>-2.5203509695844182E-3</v>
      </c>
      <c r="AY20" s="3">
        <f t="shared" si="37"/>
        <v>3.4897167271168889E-5</v>
      </c>
      <c r="AZ20" s="3">
        <f t="shared" si="37"/>
        <v>5.932518436098707E-3</v>
      </c>
      <c r="BA20" s="3">
        <f t="shared" si="37"/>
        <v>2.0305005606565573E-2</v>
      </c>
    </row>
    <row r="21" spans="1:59" s="3" customFormat="1" x14ac:dyDescent="0.3">
      <c r="A21" s="2" t="s">
        <v>33</v>
      </c>
      <c r="B21" s="5">
        <v>45113</v>
      </c>
      <c r="C21" s="2">
        <v>2.5000000000000001E-2</v>
      </c>
      <c r="D21" s="2">
        <v>5.1999999999999998E-3</v>
      </c>
      <c r="E21" s="2">
        <v>1.4999999999999999E-2</v>
      </c>
      <c r="F21" s="2">
        <v>0.35299999999999998</v>
      </c>
      <c r="G21" s="2"/>
      <c r="H21" s="3">
        <f t="shared" si="2"/>
        <v>3.0200000000000001E-2</v>
      </c>
      <c r="J21" s="3">
        <f t="shared" si="3"/>
        <v>4.5200000000000004E-2</v>
      </c>
      <c r="L21" s="3">
        <f t="shared" si="4"/>
        <v>1.7844396859386153</v>
      </c>
      <c r="M21" s="3">
        <f t="shared" si="4"/>
        <v>0.37116345467523199</v>
      </c>
      <c r="N21" s="3">
        <f t="shared" si="4"/>
        <v>1.0706638115631693</v>
      </c>
      <c r="O21" s="3">
        <f t="shared" si="5"/>
        <v>11.398127219890217</v>
      </c>
      <c r="Q21" s="3">
        <f t="shared" si="6"/>
        <v>2.1556031406138474</v>
      </c>
      <c r="S21" s="3">
        <f t="shared" si="7"/>
        <v>3.2262669521770166</v>
      </c>
      <c r="U21" s="3">
        <f t="shared" si="8"/>
        <v>0.28305237254652182</v>
      </c>
      <c r="AQ21" s="3">
        <f t="shared" si="39"/>
        <v>-1.226802284082798E-2</v>
      </c>
      <c r="AR21" s="3">
        <f t="shared" si="40"/>
        <v>-5.5763740185581798E-4</v>
      </c>
      <c r="AS21" s="3">
        <f t="shared" si="41"/>
        <v>4.6469783487984771E-2</v>
      </c>
      <c r="AT21" s="3">
        <f t="shared" si="42"/>
        <v>0.17920568291895381</v>
      </c>
      <c r="AX21" s="3">
        <f t="shared" si="43"/>
        <v>-1.2795627999428586E-3</v>
      </c>
      <c r="AY21" s="3">
        <f t="shared" si="37"/>
        <v>-5.8161945451948191E-5</v>
      </c>
      <c r="AZ21" s="3">
        <f t="shared" si="37"/>
        <v>4.8468287876623434E-3</v>
      </c>
      <c r="BA21" s="3">
        <f t="shared" si="37"/>
        <v>1.8691269846541354E-2</v>
      </c>
    </row>
    <row r="22" spans="1:59" x14ac:dyDescent="0.3">
      <c r="A22" s="1" t="s">
        <v>34</v>
      </c>
      <c r="B22" s="4">
        <v>45113</v>
      </c>
      <c r="C22" s="1">
        <v>1.9E-2</v>
      </c>
      <c r="D22" s="1">
        <v>4.0000000000000001E-3</v>
      </c>
      <c r="E22" s="1">
        <v>1.7999999999999999E-2</v>
      </c>
      <c r="F22" s="1">
        <v>0</v>
      </c>
      <c r="G22" s="1"/>
      <c r="H22">
        <f t="shared" si="2"/>
        <v>2.3E-2</v>
      </c>
      <c r="J22">
        <f t="shared" si="3"/>
        <v>4.0999999999999995E-2</v>
      </c>
      <c r="L22">
        <f t="shared" si="4"/>
        <v>1.3561741613133476</v>
      </c>
      <c r="M22">
        <f t="shared" si="4"/>
        <v>0.28551034975017847</v>
      </c>
      <c r="N22">
        <f t="shared" si="4"/>
        <v>1.2847965738758029</v>
      </c>
      <c r="O22">
        <f t="shared" si="5"/>
        <v>0</v>
      </c>
      <c r="Q22">
        <f t="shared" si="6"/>
        <v>1.6416845110635261</v>
      </c>
      <c r="S22">
        <f t="shared" si="7"/>
        <v>2.9264810849393292</v>
      </c>
      <c r="U22" t="e">
        <f t="shared" si="8"/>
        <v>#DIV/0!</v>
      </c>
      <c r="W22">
        <f>AVERAGE(L22:L25)</f>
        <v>1.7309064953604567</v>
      </c>
      <c r="X22">
        <f t="shared" ref="X22:AF22" si="44">AVERAGE(M22:M25)</f>
        <v>0.3640256959314776</v>
      </c>
      <c r="Y22">
        <f t="shared" si="44"/>
        <v>1.4632405424696646</v>
      </c>
      <c r="Z22">
        <f t="shared" si="44"/>
        <v>0</v>
      </c>
      <c r="AB22">
        <f t="shared" si="44"/>
        <v>2.0949321912919343</v>
      </c>
      <c r="AD22">
        <f t="shared" si="44"/>
        <v>3.5581727337615989</v>
      </c>
      <c r="AF22" t="e">
        <f t="shared" si="44"/>
        <v>#DIV/0!</v>
      </c>
      <c r="AI22">
        <f>AI2+10</f>
        <v>11.195574589578872</v>
      </c>
      <c r="AJ22">
        <f>AJ2</f>
        <v>0.34439685938615272</v>
      </c>
      <c r="AK22">
        <f>AK2+10</f>
        <v>13.301213418986439</v>
      </c>
      <c r="AL22">
        <f>AL2+5</f>
        <v>5</v>
      </c>
      <c r="AN22" s="3">
        <f>(AI22+AJ22+AK22)/AL22</f>
        <v>4.968236973590292</v>
      </c>
      <c r="AQ22">
        <f>($AI$22-L22)/48</f>
        <v>0.20498750892219841</v>
      </c>
      <c r="AR22">
        <f>($AJ$22-M22)/48</f>
        <v>1.2268022840827969E-3</v>
      </c>
      <c r="AS22">
        <f>($AK$22-N22)/48</f>
        <v>0.25034201760647162</v>
      </c>
      <c r="AT22">
        <f>($AL$22-O22)/48</f>
        <v>0.10416666666666667</v>
      </c>
      <c r="AV22">
        <v>36.640658089004219</v>
      </c>
      <c r="AX22">
        <f>AQ22/$AV$22</f>
        <v>5.5945367690793391E-3</v>
      </c>
      <c r="AY22">
        <f t="shared" ref="AY22:BA25" si="45">AR22/$AV$22</f>
        <v>3.3481993721367075E-5</v>
      </c>
      <c r="AZ22">
        <f t="shared" si="45"/>
        <v>6.8323559308995797E-3</v>
      </c>
      <c r="BA22">
        <f t="shared" si="45"/>
        <v>2.8429256487051704E-3</v>
      </c>
      <c r="BD22">
        <f>AVERAGE(AX22:AX25)</f>
        <v>5.3814695363070039E-3</v>
      </c>
      <c r="BE22">
        <f t="shared" ref="BE22:BG22" si="46">AVERAGE(AY22:AY25)</f>
        <v>-1.1160664573789056E-5</v>
      </c>
      <c r="BF22">
        <f t="shared" si="46"/>
        <v>6.7308953438651332E-3</v>
      </c>
      <c r="BG22">
        <f t="shared" si="46"/>
        <v>2.8429256487051704E-3</v>
      </c>
    </row>
    <row r="23" spans="1:59" x14ac:dyDescent="0.3">
      <c r="A23" s="1" t="s">
        <v>35</v>
      </c>
      <c r="B23" s="4">
        <v>45113</v>
      </c>
      <c r="C23" s="1">
        <v>2.5000000000000001E-2</v>
      </c>
      <c r="D23" s="1">
        <v>5.4000000000000003E-3</v>
      </c>
      <c r="E23" s="1">
        <v>0.02</v>
      </c>
      <c r="F23" s="1">
        <v>0</v>
      </c>
      <c r="G23" s="1"/>
      <c r="H23">
        <f t="shared" si="2"/>
        <v>3.0400000000000003E-2</v>
      </c>
      <c r="J23">
        <f t="shared" si="3"/>
        <v>5.04E-2</v>
      </c>
      <c r="L23">
        <f t="shared" si="4"/>
        <v>1.7844396859386153</v>
      </c>
      <c r="M23">
        <f t="shared" si="4"/>
        <v>0.38543897216274092</v>
      </c>
      <c r="N23">
        <f t="shared" si="4"/>
        <v>1.4275517487508922</v>
      </c>
      <c r="O23">
        <f t="shared" si="5"/>
        <v>0</v>
      </c>
      <c r="Q23">
        <f t="shared" si="6"/>
        <v>2.1698786581013563</v>
      </c>
      <c r="S23">
        <f t="shared" si="7"/>
        <v>3.5974304068522485</v>
      </c>
      <c r="U23" t="e">
        <f t="shared" si="8"/>
        <v>#DIV/0!</v>
      </c>
      <c r="AQ23">
        <f t="shared" ref="AQ23:AQ25" si="47">($AI$22-L23)/48</f>
        <v>0.19606531049250533</v>
      </c>
      <c r="AR23">
        <f t="shared" ref="AR23:AR25" si="48">($AJ$22-M23)/48</f>
        <v>-8.5504401617892084E-4</v>
      </c>
      <c r="AS23">
        <f t="shared" ref="AS23:AS25" si="49">($AK$22-N23)/48</f>
        <v>0.24736795146324056</v>
      </c>
      <c r="AT23">
        <f t="shared" ref="AT23:AT25" si="50">($AL$22-O23)/48</f>
        <v>0.10416666666666667</v>
      </c>
      <c r="AX23">
        <f t="shared" ref="AX23:AX25" si="51">AQ23/$AV$22</f>
        <v>5.3510313601966694E-3</v>
      </c>
      <c r="AY23">
        <f t="shared" si="45"/>
        <v>-2.3335935017922553E-5</v>
      </c>
      <c r="AZ23">
        <f t="shared" si="45"/>
        <v>6.751187461272022E-3</v>
      </c>
      <c r="BA23">
        <f t="shared" si="45"/>
        <v>2.8429256487051704E-3</v>
      </c>
    </row>
    <row r="24" spans="1:59" x14ac:dyDescent="0.3">
      <c r="A24" s="1" t="s">
        <v>36</v>
      </c>
      <c r="B24" s="4">
        <v>45113</v>
      </c>
      <c r="C24" s="1">
        <v>3.3000000000000002E-2</v>
      </c>
      <c r="D24" s="1">
        <v>5.0000000000000001E-3</v>
      </c>
      <c r="E24" s="1">
        <v>4.0000000000000001E-3</v>
      </c>
      <c r="F24" s="1">
        <v>0</v>
      </c>
      <c r="G24" s="1"/>
      <c r="H24">
        <f t="shared" si="2"/>
        <v>3.7999999999999999E-2</v>
      </c>
      <c r="J24">
        <f t="shared" si="3"/>
        <v>4.1999999999999996E-2</v>
      </c>
      <c r="L24">
        <f t="shared" si="4"/>
        <v>2.3554603854389722</v>
      </c>
      <c r="M24">
        <f t="shared" si="4"/>
        <v>0.35688793718772305</v>
      </c>
      <c r="N24">
        <f t="shared" si="4"/>
        <v>0.28551034975017847</v>
      </c>
      <c r="O24">
        <f t="shared" si="5"/>
        <v>0</v>
      </c>
      <c r="Q24">
        <f t="shared" si="6"/>
        <v>2.7123483226266951</v>
      </c>
      <c r="S24">
        <f t="shared" si="7"/>
        <v>2.9978586723768736</v>
      </c>
      <c r="U24" t="e">
        <f t="shared" si="8"/>
        <v>#DIV/0!</v>
      </c>
      <c r="AQ24">
        <f t="shared" si="47"/>
        <v>0.18416904591958125</v>
      </c>
      <c r="AR24">
        <f t="shared" si="48"/>
        <v>-2.6023078753271517E-4</v>
      </c>
      <c r="AS24">
        <f t="shared" si="49"/>
        <v>0.27116048060908876</v>
      </c>
      <c r="AT24">
        <f t="shared" si="50"/>
        <v>0.10416666666666667</v>
      </c>
      <c r="AX24">
        <f t="shared" si="51"/>
        <v>5.0263574816864429E-3</v>
      </c>
      <c r="AY24">
        <f t="shared" si="45"/>
        <v>-7.1022410924112158E-6</v>
      </c>
      <c r="AZ24">
        <f t="shared" si="45"/>
        <v>7.4005352182924741E-3</v>
      </c>
      <c r="BA24">
        <f t="shared" si="45"/>
        <v>2.8429256487051704E-3</v>
      </c>
    </row>
    <row r="25" spans="1:59" x14ac:dyDescent="0.3">
      <c r="A25" s="1" t="s">
        <v>37</v>
      </c>
      <c r="B25" s="4">
        <v>45113</v>
      </c>
      <c r="C25" s="1">
        <v>0.02</v>
      </c>
      <c r="D25" s="1">
        <v>6.0000000000000001E-3</v>
      </c>
      <c r="E25" s="1">
        <v>0.04</v>
      </c>
      <c r="F25" s="1">
        <v>0</v>
      </c>
      <c r="G25" s="1"/>
      <c r="H25">
        <f t="shared" si="2"/>
        <v>2.6000000000000002E-2</v>
      </c>
      <c r="J25">
        <f t="shared" si="3"/>
        <v>6.6000000000000003E-2</v>
      </c>
      <c r="L25">
        <f t="shared" si="4"/>
        <v>1.4275517487508922</v>
      </c>
      <c r="M25">
        <f t="shared" si="4"/>
        <v>0.42826552462526768</v>
      </c>
      <c r="N25">
        <f t="shared" si="4"/>
        <v>2.8551034975017844</v>
      </c>
      <c r="O25">
        <f t="shared" si="5"/>
        <v>0</v>
      </c>
      <c r="Q25">
        <f t="shared" si="6"/>
        <v>1.85581727337616</v>
      </c>
      <c r="S25">
        <f t="shared" si="7"/>
        <v>4.7109207708779444</v>
      </c>
      <c r="U25" t="e">
        <f t="shared" si="8"/>
        <v>#DIV/0!</v>
      </c>
      <c r="AQ25">
        <f t="shared" si="47"/>
        <v>0.20350047585058292</v>
      </c>
      <c r="AR25">
        <f t="shared" si="48"/>
        <v>-1.7472638591482282E-3</v>
      </c>
      <c r="AS25">
        <f t="shared" si="49"/>
        <v>0.21762729003093031</v>
      </c>
      <c r="AT25">
        <f t="shared" si="50"/>
        <v>0.10416666666666667</v>
      </c>
      <c r="AX25">
        <f t="shared" si="51"/>
        <v>5.5539525342655615E-3</v>
      </c>
      <c r="AY25">
        <f t="shared" si="45"/>
        <v>-4.7686475906189528E-5</v>
      </c>
      <c r="AZ25">
        <f t="shared" si="45"/>
        <v>5.9395027649964561E-3</v>
      </c>
      <c r="BA25">
        <f t="shared" si="45"/>
        <v>2.8429256487051704E-3</v>
      </c>
    </row>
    <row r="26" spans="1:59" s="3" customFormat="1" x14ac:dyDescent="0.3">
      <c r="A26" s="2" t="s">
        <v>38</v>
      </c>
      <c r="B26" s="5">
        <v>45113</v>
      </c>
      <c r="C26" s="2">
        <v>0.02</v>
      </c>
      <c r="D26" s="2">
        <v>6.0000000000000001E-3</v>
      </c>
      <c r="E26" s="2">
        <v>3.4000000000000002E-2</v>
      </c>
      <c r="F26" s="2">
        <v>0.41299999999999998</v>
      </c>
      <c r="G26" s="2"/>
      <c r="H26" s="3">
        <f t="shared" si="2"/>
        <v>2.6000000000000002E-2</v>
      </c>
      <c r="J26" s="3">
        <f t="shared" si="3"/>
        <v>6.0000000000000005E-2</v>
      </c>
      <c r="L26" s="3">
        <f t="shared" si="4"/>
        <v>1.4275517487508922</v>
      </c>
      <c r="M26" s="3">
        <f t="shared" si="4"/>
        <v>0.42826552462526768</v>
      </c>
      <c r="N26" s="3">
        <f t="shared" si="4"/>
        <v>2.426837972876517</v>
      </c>
      <c r="O26" s="3">
        <f t="shared" si="5"/>
        <v>13.335485954149176</v>
      </c>
      <c r="Q26" s="3">
        <f t="shared" si="6"/>
        <v>1.85581727337616</v>
      </c>
      <c r="S26" s="3">
        <f t="shared" si="7"/>
        <v>4.282655246252677</v>
      </c>
      <c r="U26" s="3">
        <f t="shared" si="8"/>
        <v>0.32114729534248282</v>
      </c>
      <c r="W26" s="3">
        <f>AVERAGE(L26:L29)</f>
        <v>1.85581727337616</v>
      </c>
      <c r="X26" s="3">
        <f t="shared" ref="X26:AF26" si="52">AVERAGE(M26:M29)</f>
        <v>0.39257673090649536</v>
      </c>
      <c r="Y26" s="3">
        <f t="shared" si="52"/>
        <v>7.2448251249107791</v>
      </c>
      <c r="Z26" s="3">
        <f t="shared" si="52"/>
        <v>14.086212463674524</v>
      </c>
      <c r="AB26" s="3">
        <f t="shared" si="52"/>
        <v>2.2483940042826553</v>
      </c>
      <c r="AD26" s="3">
        <f t="shared" si="52"/>
        <v>9.4932191291934345</v>
      </c>
      <c r="AF26" s="3">
        <f t="shared" si="52"/>
        <v>0.66135489529193792</v>
      </c>
      <c r="AI26" s="3">
        <f>AI2+10</f>
        <v>11.195574589578872</v>
      </c>
      <c r="AJ26" s="3">
        <f>AJ2</f>
        <v>0.34439685938615272</v>
      </c>
      <c r="AK26" s="3">
        <f>AK2+10</f>
        <v>13.301213418986439</v>
      </c>
      <c r="AL26" s="3">
        <f>AL2+20</f>
        <v>20</v>
      </c>
      <c r="AN26" s="3">
        <f>(AI26+AJ26+AK26)/AL26</f>
        <v>1.242059243397573</v>
      </c>
      <c r="AQ26" s="3">
        <f>($AI$26-L26)/48</f>
        <v>0.20350047585058292</v>
      </c>
      <c r="AR26" s="3">
        <f>($AJ$26-M26)/48</f>
        <v>-1.7472638591482282E-3</v>
      </c>
      <c r="AS26" s="3">
        <f>($AK$26-N26)/48</f>
        <v>0.22654948846062339</v>
      </c>
      <c r="AT26" s="3">
        <f>($AL$26-O26)/48</f>
        <v>0.13884404262189218</v>
      </c>
      <c r="AV26" s="3">
        <v>36.78862183564614</v>
      </c>
      <c r="AX26" s="3">
        <f>AQ26/$AV$26</f>
        <v>5.5316145508175086E-3</v>
      </c>
      <c r="AY26" s="3">
        <f t="shared" ref="AY26:BA29" si="53">AR26/$AV$26</f>
        <v>-4.7494681017249364E-5</v>
      </c>
      <c r="AZ26" s="3">
        <f t="shared" si="53"/>
        <v>6.1581401301939905E-3</v>
      </c>
      <c r="BA26" s="3">
        <f t="shared" si="53"/>
        <v>3.7741028528380472E-3</v>
      </c>
      <c r="BD26" s="3">
        <f>AVERAGE(AX26:AX29)</f>
        <v>5.289088520091129E-3</v>
      </c>
      <c r="BE26" s="3">
        <f>AVERAGE(AY26:AY29)</f>
        <v>-2.7284178456717724E-5</v>
      </c>
      <c r="BF26" s="3">
        <f t="shared" ref="BF26:BG26" si="54">AVERAGE(AZ26:AZ29)</f>
        <v>3.4297222845222188E-3</v>
      </c>
      <c r="BG26" s="3">
        <f t="shared" si="54"/>
        <v>3.3489677204325977E-3</v>
      </c>
    </row>
    <row r="27" spans="1:59" s="3" customFormat="1" x14ac:dyDescent="0.3">
      <c r="A27" s="2" t="s">
        <v>39</v>
      </c>
      <c r="B27" s="5">
        <v>45113</v>
      </c>
      <c r="C27" s="2">
        <v>2.5999999999999999E-2</v>
      </c>
      <c r="D27" s="2">
        <v>6.4000000000000003E-3</v>
      </c>
      <c r="E27" s="2">
        <v>5.7000000000000002E-2</v>
      </c>
      <c r="F27" s="2">
        <v>0.41799999999999998</v>
      </c>
      <c r="G27" s="2"/>
      <c r="H27" s="3">
        <f t="shared" si="2"/>
        <v>3.2399999999999998E-2</v>
      </c>
      <c r="J27" s="3">
        <f t="shared" si="3"/>
        <v>8.9400000000000007E-2</v>
      </c>
      <c r="L27" s="3">
        <f t="shared" si="4"/>
        <v>1.85581727337616</v>
      </c>
      <c r="M27" s="3">
        <f t="shared" si="4"/>
        <v>0.4568165596002855</v>
      </c>
      <c r="N27" s="3">
        <f t="shared" si="4"/>
        <v>4.0685224839400433</v>
      </c>
      <c r="O27" s="3">
        <f t="shared" si="5"/>
        <v>13.496932515337424</v>
      </c>
      <c r="Q27" s="3">
        <f t="shared" si="6"/>
        <v>2.3126338329764455</v>
      </c>
      <c r="S27" s="3">
        <f t="shared" si="7"/>
        <v>6.3811563169164884</v>
      </c>
      <c r="U27" s="3">
        <f t="shared" si="8"/>
        <v>0.47278567257153981</v>
      </c>
      <c r="AQ27" s="3">
        <f t="shared" ref="AQ27:AQ29" si="55">($AI$26-L27)/48</f>
        <v>0.19457827742088982</v>
      </c>
      <c r="AR27" s="3">
        <f t="shared" ref="AR27:AR29" si="56">($AJ$26-M27)/48</f>
        <v>-2.3420770877944329E-3</v>
      </c>
      <c r="AS27" s="3">
        <f t="shared" ref="AS27:AS29" si="57">($AK$26-N27)/48</f>
        <v>0.19234772781346657</v>
      </c>
      <c r="AT27" s="3">
        <f t="shared" ref="AT27:AT29" si="58">($AL$26-O27)/48</f>
        <v>0.135480572597137</v>
      </c>
      <c r="AX27" s="3">
        <f t="shared" ref="AX27:AX29" si="59">AQ27/$AV$26</f>
        <v>5.2890885200911281E-3</v>
      </c>
      <c r="AY27" s="3">
        <f t="shared" si="53"/>
        <v>-6.3663083065674663E-5</v>
      </c>
      <c r="AZ27" s="3">
        <f t="shared" si="53"/>
        <v>5.2284570124095341E-3</v>
      </c>
      <c r="BA27" s="3">
        <f t="shared" si="53"/>
        <v>3.6826759426433261E-3</v>
      </c>
    </row>
    <row r="28" spans="1:59" s="3" customFormat="1" x14ac:dyDescent="0.3">
      <c r="A28" s="2" t="s">
        <v>40</v>
      </c>
      <c r="B28" s="5">
        <v>45113</v>
      </c>
      <c r="C28" s="2">
        <v>3.9E-2</v>
      </c>
      <c r="D28" s="2">
        <v>4.7000000000000002E-3</v>
      </c>
      <c r="E28" s="2">
        <v>0.14899999999999999</v>
      </c>
      <c r="F28" s="2">
        <v>0.44900000000000001</v>
      </c>
      <c r="G28" s="2"/>
      <c r="H28" s="3">
        <f t="shared" si="2"/>
        <v>4.3700000000000003E-2</v>
      </c>
      <c r="J28" s="3">
        <f t="shared" si="3"/>
        <v>0.19269999999999998</v>
      </c>
      <c r="L28" s="3">
        <f t="shared" si="4"/>
        <v>2.78372591006424</v>
      </c>
      <c r="M28" s="3">
        <f t="shared" si="4"/>
        <v>0.33547466095645967</v>
      </c>
      <c r="N28" s="3">
        <f t="shared" si="4"/>
        <v>10.635260528194147</v>
      </c>
      <c r="O28" s="3">
        <f t="shared" si="5"/>
        <v>14.497901194704554</v>
      </c>
      <c r="Q28" s="3">
        <f t="shared" si="6"/>
        <v>3.1192005710206998</v>
      </c>
      <c r="S28" s="3">
        <f t="shared" si="7"/>
        <v>13.754461099214847</v>
      </c>
      <c r="U28" s="3">
        <f t="shared" si="8"/>
        <v>0.94872084686566549</v>
      </c>
      <c r="AQ28" s="3">
        <f t="shared" si="55"/>
        <v>0.17524684748988817</v>
      </c>
      <c r="AR28" s="3">
        <f t="shared" si="56"/>
        <v>1.8587913395193856E-4</v>
      </c>
      <c r="AS28" s="3">
        <f t="shared" si="57"/>
        <v>5.5540685224839424E-2</v>
      </c>
      <c r="AT28" s="3">
        <f t="shared" si="58"/>
        <v>0.11462705844365513</v>
      </c>
      <c r="AX28" s="3">
        <f t="shared" si="59"/>
        <v>4.7636154535173067E-3</v>
      </c>
      <c r="AY28" s="3">
        <f t="shared" si="53"/>
        <v>5.0526256401328948E-6</v>
      </c>
      <c r="AZ28" s="3">
        <f t="shared" si="53"/>
        <v>1.5097245412717139E-3</v>
      </c>
      <c r="BA28" s="3">
        <f t="shared" si="53"/>
        <v>3.1158290994360615E-3</v>
      </c>
    </row>
    <row r="29" spans="1:59" s="3" customFormat="1" x14ac:dyDescent="0.3">
      <c r="A29" s="2" t="s">
        <v>41</v>
      </c>
      <c r="B29" s="5">
        <v>45113</v>
      </c>
      <c r="C29" s="2">
        <v>1.9E-2</v>
      </c>
      <c r="D29" s="2">
        <v>4.8999999999999998E-3</v>
      </c>
      <c r="E29" s="2">
        <v>0.16600000000000001</v>
      </c>
      <c r="F29" s="2">
        <v>0.46500000000000002</v>
      </c>
      <c r="G29" s="2"/>
      <c r="H29" s="3">
        <f t="shared" si="2"/>
        <v>2.3899999999999998E-2</v>
      </c>
      <c r="J29" s="3">
        <f t="shared" si="3"/>
        <v>0.18990000000000001</v>
      </c>
      <c r="L29" s="3">
        <f t="shared" si="4"/>
        <v>1.3561741613133476</v>
      </c>
      <c r="M29" s="3">
        <f t="shared" si="4"/>
        <v>0.34975017844396861</v>
      </c>
      <c r="N29" s="3">
        <f t="shared" si="4"/>
        <v>11.848679514632407</v>
      </c>
      <c r="O29" s="3">
        <f t="shared" si="5"/>
        <v>15.014530190506944</v>
      </c>
      <c r="Q29" s="3">
        <f t="shared" si="6"/>
        <v>1.7059243397573161</v>
      </c>
      <c r="S29" s="3">
        <f t="shared" si="7"/>
        <v>13.554603854389722</v>
      </c>
      <c r="U29" s="3">
        <f>S29/O29</f>
        <v>0.90276576638806372</v>
      </c>
      <c r="AQ29" s="3">
        <f t="shared" si="55"/>
        <v>0.20498750892219841</v>
      </c>
      <c r="AR29" s="3">
        <f t="shared" si="56"/>
        <v>-1.1152748037116429E-4</v>
      </c>
      <c r="AS29" s="3">
        <f t="shared" si="57"/>
        <v>3.0261123007375674E-2</v>
      </c>
      <c r="AT29" s="3">
        <f t="shared" si="58"/>
        <v>0.10386395436443867</v>
      </c>
      <c r="AX29" s="3">
        <f t="shared" si="59"/>
        <v>5.5720355559385716E-3</v>
      </c>
      <c r="AY29" s="3">
        <f t="shared" si="53"/>
        <v>-3.031575384079768E-6</v>
      </c>
      <c r="AZ29" s="3">
        <f t="shared" si="53"/>
        <v>8.2256745421363726E-4</v>
      </c>
      <c r="BA29" s="3">
        <f t="shared" si="53"/>
        <v>2.8232629868129564E-3</v>
      </c>
    </row>
    <row r="30" spans="1:59" x14ac:dyDescent="0.3">
      <c r="D30" s="1"/>
    </row>
    <row r="31" spans="1:59" x14ac:dyDescent="0.3">
      <c r="D31" s="1"/>
    </row>
    <row r="32" spans="1:59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6083-1786-4D0C-A30B-573FFDF56816}">
  <dimension ref="A1:Q29"/>
  <sheetViews>
    <sheetView tabSelected="1" workbookViewId="0">
      <selection activeCell="A34" sqref="A34"/>
    </sheetView>
  </sheetViews>
  <sheetFormatPr defaultRowHeight="14.4" x14ac:dyDescent="0.3"/>
  <sheetData>
    <row r="1" spans="1:17" x14ac:dyDescent="0.3">
      <c r="A1" t="s">
        <v>6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</row>
    <row r="2" spans="1:17" x14ac:dyDescent="0.3">
      <c r="A2" t="s">
        <v>0</v>
      </c>
      <c r="B2">
        <v>0</v>
      </c>
      <c r="C2">
        <v>0.65667380442541035</v>
      </c>
      <c r="D2">
        <v>0</v>
      </c>
      <c r="E2">
        <v>0.19373587342589604</v>
      </c>
      <c r="F2">
        <v>0</v>
      </c>
      <c r="G2">
        <v>0.69236259814418277</v>
      </c>
      <c r="H2">
        <v>2.1413276231263385</v>
      </c>
      <c r="I2">
        <v>0</v>
      </c>
      <c r="J2">
        <v>0</v>
      </c>
      <c r="K2">
        <v>0.34261241970021411</v>
      </c>
      <c r="L2">
        <v>0</v>
      </c>
      <c r="M2">
        <v>0</v>
      </c>
      <c r="N2">
        <v>0.85653104925053536</v>
      </c>
      <c r="O2">
        <v>0.34975017844396861</v>
      </c>
      <c r="P2">
        <v>4.4967880085653107</v>
      </c>
      <c r="Q2">
        <v>0</v>
      </c>
    </row>
    <row r="3" spans="1:17" x14ac:dyDescent="0.3">
      <c r="A3" t="s">
        <v>0</v>
      </c>
      <c r="B3">
        <v>0</v>
      </c>
      <c r="C3">
        <v>0.5638829407566025</v>
      </c>
      <c r="D3">
        <v>0</v>
      </c>
      <c r="E3">
        <v>0.19373587342589604</v>
      </c>
      <c r="F3">
        <v>0</v>
      </c>
      <c r="G3">
        <v>0.65667380442541035</v>
      </c>
      <c r="H3">
        <v>5.0678087080656669</v>
      </c>
      <c r="I3">
        <v>0</v>
      </c>
      <c r="J3">
        <v>0</v>
      </c>
      <c r="K3">
        <v>0.3997144896502498</v>
      </c>
      <c r="L3">
        <v>0</v>
      </c>
      <c r="M3">
        <v>0</v>
      </c>
      <c r="N3">
        <v>1.2134189864382585</v>
      </c>
      <c r="O3">
        <v>0.32119914346895073</v>
      </c>
      <c r="P3">
        <v>3.8543897216274092</v>
      </c>
      <c r="Q3">
        <v>0</v>
      </c>
    </row>
    <row r="4" spans="1:17" x14ac:dyDescent="0.3">
      <c r="A4" t="s">
        <v>0</v>
      </c>
      <c r="B4">
        <v>1.2847965738758029</v>
      </c>
      <c r="C4">
        <v>0.62812276945039269</v>
      </c>
      <c r="D4">
        <v>0</v>
      </c>
      <c r="E4">
        <v>0.19373587342589604</v>
      </c>
      <c r="F4">
        <v>0</v>
      </c>
      <c r="G4">
        <v>0.64953604568165602</v>
      </c>
      <c r="H4">
        <v>0.92790863668807999</v>
      </c>
      <c r="I4">
        <v>0</v>
      </c>
      <c r="J4">
        <v>0</v>
      </c>
      <c r="K4">
        <v>0.34975017844396861</v>
      </c>
      <c r="L4">
        <v>0</v>
      </c>
      <c r="M4">
        <v>0</v>
      </c>
      <c r="N4">
        <v>1.1420413990007139</v>
      </c>
      <c r="O4">
        <v>0.37116345467523199</v>
      </c>
      <c r="P4">
        <v>3.0692362598144181</v>
      </c>
      <c r="Q4">
        <v>0</v>
      </c>
    </row>
    <row r="5" spans="1:17" x14ac:dyDescent="0.3">
      <c r="A5" t="s">
        <v>0</v>
      </c>
      <c r="B5">
        <v>1.2134189864382585</v>
      </c>
      <c r="C5">
        <v>0.55674518201284795</v>
      </c>
      <c r="D5">
        <v>0.7137758743754461</v>
      </c>
      <c r="E5">
        <v>0.19373587342589604</v>
      </c>
      <c r="F5">
        <v>0</v>
      </c>
      <c r="G5">
        <v>0.6638115631691649</v>
      </c>
      <c r="H5">
        <v>2.9978586723768736</v>
      </c>
      <c r="I5">
        <v>0</v>
      </c>
      <c r="J5">
        <v>0</v>
      </c>
      <c r="K5">
        <v>0.37830121341898648</v>
      </c>
      <c r="L5">
        <v>0</v>
      </c>
      <c r="M5">
        <v>0</v>
      </c>
      <c r="N5">
        <v>1.5703069236259812</v>
      </c>
      <c r="O5">
        <v>0.33547466095645967</v>
      </c>
      <c r="P5">
        <v>1.7844396859386153</v>
      </c>
      <c r="Q5">
        <v>0</v>
      </c>
    </row>
    <row r="6" spans="1:17" x14ac:dyDescent="0.3">
      <c r="A6" t="s">
        <v>49</v>
      </c>
      <c r="B6">
        <v>0.35688793718772305</v>
      </c>
      <c r="C6">
        <v>0.62098501070663803</v>
      </c>
      <c r="D6">
        <v>0</v>
      </c>
      <c r="E6">
        <v>6.4578624475298677E-2</v>
      </c>
      <c r="F6">
        <v>0.42826552462526768</v>
      </c>
      <c r="G6">
        <v>0.6138472519628837</v>
      </c>
      <c r="H6">
        <v>0.35688793718772305</v>
      </c>
      <c r="I6">
        <v>0</v>
      </c>
      <c r="J6">
        <v>0</v>
      </c>
      <c r="K6">
        <v>0.33547466095645967</v>
      </c>
      <c r="L6">
        <v>0.21413276231263384</v>
      </c>
      <c r="M6">
        <v>0</v>
      </c>
      <c r="N6">
        <v>1.9271948608137046</v>
      </c>
      <c r="O6">
        <v>0.31406138472519635</v>
      </c>
      <c r="P6">
        <v>8.4225553176302643</v>
      </c>
      <c r="Q6">
        <v>0</v>
      </c>
    </row>
    <row r="7" spans="1:17" x14ac:dyDescent="0.3">
      <c r="A7" t="s">
        <v>49</v>
      </c>
      <c r="B7">
        <v>0.35688793718772305</v>
      </c>
      <c r="C7">
        <v>0.57815845824411138</v>
      </c>
      <c r="D7">
        <v>0</v>
      </c>
      <c r="E7">
        <v>0.12915724895059735</v>
      </c>
      <c r="F7">
        <v>0.57102069950035694</v>
      </c>
      <c r="G7">
        <v>0.6638115631691649</v>
      </c>
      <c r="H7">
        <v>1.9271948608137046</v>
      </c>
      <c r="I7">
        <v>0</v>
      </c>
      <c r="J7">
        <v>0</v>
      </c>
      <c r="K7">
        <v>0.32833690221270517</v>
      </c>
      <c r="L7">
        <v>0</v>
      </c>
      <c r="M7">
        <v>0</v>
      </c>
      <c r="N7">
        <v>1.85581727337616</v>
      </c>
      <c r="O7">
        <v>0.28551034975017847</v>
      </c>
      <c r="P7">
        <v>9.9214846538187018</v>
      </c>
      <c r="Q7">
        <v>0</v>
      </c>
    </row>
    <row r="8" spans="1:17" x14ac:dyDescent="0.3">
      <c r="A8" t="s">
        <v>49</v>
      </c>
      <c r="B8">
        <v>0</v>
      </c>
      <c r="C8">
        <v>0.62098501070663803</v>
      </c>
      <c r="D8">
        <v>0</v>
      </c>
      <c r="E8">
        <v>9.6867936712948022E-2</v>
      </c>
      <c r="F8">
        <v>0.21413276231263384</v>
      </c>
      <c r="G8">
        <v>0.59243397573162027</v>
      </c>
      <c r="H8">
        <v>0.21413276231263384</v>
      </c>
      <c r="I8">
        <v>0</v>
      </c>
      <c r="J8">
        <v>0</v>
      </c>
      <c r="K8">
        <v>0.43540328336902218</v>
      </c>
      <c r="L8">
        <v>0</v>
      </c>
      <c r="M8">
        <v>2.1633839199225058</v>
      </c>
      <c r="N8">
        <v>2.0699500356887941</v>
      </c>
      <c r="O8">
        <v>0.24268379728765166</v>
      </c>
      <c r="P8">
        <v>7.0663811563169165</v>
      </c>
      <c r="Q8">
        <v>0</v>
      </c>
    </row>
    <row r="9" spans="1:17" x14ac:dyDescent="0.3">
      <c r="A9" t="s">
        <v>49</v>
      </c>
      <c r="B9">
        <v>0</v>
      </c>
      <c r="C9">
        <v>0.57815845824411138</v>
      </c>
      <c r="D9">
        <v>5.6388294075660239</v>
      </c>
      <c r="E9">
        <v>9.6867936712948022E-2</v>
      </c>
      <c r="F9">
        <v>0</v>
      </c>
      <c r="G9">
        <v>0.6638115631691649</v>
      </c>
      <c r="H9">
        <v>2.0699500356887941</v>
      </c>
      <c r="I9">
        <v>0</v>
      </c>
      <c r="J9">
        <v>0</v>
      </c>
      <c r="K9">
        <v>0.34261241970021411</v>
      </c>
      <c r="L9">
        <v>0</v>
      </c>
      <c r="M9">
        <v>0</v>
      </c>
      <c r="N9">
        <v>1.5703069236259812</v>
      </c>
      <c r="O9">
        <v>0.32833690221270517</v>
      </c>
      <c r="P9">
        <v>4.5681655960028555</v>
      </c>
      <c r="Q9">
        <v>0</v>
      </c>
    </row>
    <row r="10" spans="1:17" x14ac:dyDescent="0.3">
      <c r="A10" t="s">
        <v>1</v>
      </c>
      <c r="B10">
        <v>1.0706638115631693</v>
      </c>
      <c r="C10">
        <v>0.72805139186295509</v>
      </c>
      <c r="D10">
        <v>8.8508208422555317</v>
      </c>
      <c r="E10">
        <v>9.6867936712948022E-2</v>
      </c>
      <c r="F10">
        <v>7.2805139186295502</v>
      </c>
      <c r="G10">
        <v>0.70663811563169177</v>
      </c>
      <c r="H10">
        <v>3.6402569593147751</v>
      </c>
      <c r="I10">
        <v>0</v>
      </c>
      <c r="J10">
        <v>3.1406138472519625</v>
      </c>
      <c r="K10">
        <v>0.42112776588151318</v>
      </c>
      <c r="L10">
        <v>0</v>
      </c>
      <c r="M10">
        <v>0</v>
      </c>
      <c r="N10">
        <v>1.6416845110635259</v>
      </c>
      <c r="O10">
        <v>0.30692362598144185</v>
      </c>
      <c r="P10">
        <v>2.4982155603140614</v>
      </c>
      <c r="Q10">
        <v>0</v>
      </c>
    </row>
    <row r="11" spans="1:17" x14ac:dyDescent="0.3">
      <c r="A11" t="s">
        <v>1</v>
      </c>
      <c r="B11">
        <v>0.49964311206281231</v>
      </c>
      <c r="C11">
        <v>0.65667380442541035</v>
      </c>
      <c r="D11">
        <v>10.206995003568879</v>
      </c>
      <c r="E11">
        <v>0.12915724895059735</v>
      </c>
      <c r="F11">
        <v>7.4946466809421848</v>
      </c>
      <c r="G11">
        <v>0.72805139186295509</v>
      </c>
      <c r="H11">
        <v>2.8551034975017844</v>
      </c>
      <c r="I11">
        <v>0</v>
      </c>
      <c r="J11">
        <v>2.9978586723768736</v>
      </c>
      <c r="K11">
        <v>0.3997144896502498</v>
      </c>
      <c r="L11">
        <v>7.1377587437544618E-2</v>
      </c>
      <c r="M11">
        <v>0</v>
      </c>
      <c r="N11">
        <v>1.7844396859386153</v>
      </c>
      <c r="O11">
        <v>0.38543897216274092</v>
      </c>
      <c r="P11">
        <v>3.0692362598144181</v>
      </c>
      <c r="Q11">
        <v>0</v>
      </c>
    </row>
    <row r="12" spans="1:17" x14ac:dyDescent="0.3">
      <c r="A12" t="s">
        <v>1</v>
      </c>
      <c r="B12">
        <v>1.2134189864382585</v>
      </c>
      <c r="C12">
        <v>0.67094932191291934</v>
      </c>
      <c r="D12">
        <v>28.408279800142754</v>
      </c>
      <c r="E12">
        <v>0.12915724895059735</v>
      </c>
      <c r="F12">
        <v>7.2091363311920063</v>
      </c>
      <c r="G12">
        <v>0.69236259814418277</v>
      </c>
      <c r="H12">
        <v>0</v>
      </c>
      <c r="I12">
        <v>0</v>
      </c>
      <c r="J12">
        <v>2.2127052105638829</v>
      </c>
      <c r="K12">
        <v>0.4068522483940043</v>
      </c>
      <c r="L12">
        <v>0</v>
      </c>
      <c r="M12">
        <v>0</v>
      </c>
      <c r="N12">
        <v>1.4275517487508922</v>
      </c>
      <c r="O12">
        <v>0.32119914346895073</v>
      </c>
      <c r="P12">
        <v>0</v>
      </c>
      <c r="Q12">
        <v>0</v>
      </c>
    </row>
    <row r="13" spans="1:17" x14ac:dyDescent="0.3">
      <c r="A13" t="s">
        <v>1</v>
      </c>
      <c r="B13">
        <v>1.7130620985010707</v>
      </c>
      <c r="C13">
        <v>0.64953604568165602</v>
      </c>
      <c r="D13">
        <v>14.204139900071377</v>
      </c>
      <c r="E13">
        <v>0.12915724895059735</v>
      </c>
      <c r="F13">
        <v>7.7801570306923633</v>
      </c>
      <c r="G13">
        <v>0.72091363311920054</v>
      </c>
      <c r="H13">
        <v>2.2840827980014278</v>
      </c>
      <c r="I13">
        <v>0</v>
      </c>
      <c r="J13">
        <v>1.9271948608137046</v>
      </c>
      <c r="K13">
        <v>0.38543897216274092</v>
      </c>
      <c r="L13">
        <v>10.84939329050678</v>
      </c>
      <c r="M13">
        <v>0</v>
      </c>
      <c r="N13">
        <v>1.7130620985010707</v>
      </c>
      <c r="O13">
        <v>0.31406138472519635</v>
      </c>
      <c r="P13">
        <v>0</v>
      </c>
      <c r="Q13">
        <v>0</v>
      </c>
    </row>
    <row r="14" spans="1:17" x14ac:dyDescent="0.3">
      <c r="A14" t="s">
        <v>2</v>
      </c>
      <c r="B14">
        <v>0.14275517487508924</v>
      </c>
      <c r="C14">
        <v>0.79942897930049961</v>
      </c>
      <c r="D14">
        <v>32.548179871520347</v>
      </c>
      <c r="E14">
        <v>3.0029060381013886</v>
      </c>
      <c r="F14">
        <v>0</v>
      </c>
      <c r="G14">
        <v>0.63526052819414702</v>
      </c>
      <c r="H14">
        <v>0</v>
      </c>
      <c r="I14">
        <v>2.647723603487246</v>
      </c>
      <c r="J14">
        <v>0</v>
      </c>
      <c r="K14">
        <v>0.31406138472519635</v>
      </c>
      <c r="L14">
        <v>0</v>
      </c>
      <c r="M14">
        <v>4.0684533419438162</v>
      </c>
      <c r="N14">
        <v>1.7844396859386153</v>
      </c>
      <c r="O14">
        <v>0.30692362598144185</v>
      </c>
      <c r="P14">
        <v>0</v>
      </c>
      <c r="Q14">
        <v>1.4207297384565707</v>
      </c>
    </row>
    <row r="15" spans="1:17" x14ac:dyDescent="0.3">
      <c r="A15" t="s">
        <v>2</v>
      </c>
      <c r="B15">
        <v>0.49964311206281231</v>
      </c>
      <c r="C15">
        <v>0.8137044967880086</v>
      </c>
      <c r="D15">
        <v>6.209850107066381</v>
      </c>
      <c r="E15">
        <v>3.0674846625766872</v>
      </c>
      <c r="F15">
        <v>0.49964311206281231</v>
      </c>
      <c r="G15">
        <v>0.64239828693790146</v>
      </c>
      <c r="H15">
        <v>4.9964311206281229</v>
      </c>
      <c r="I15">
        <v>2.292541168873103</v>
      </c>
      <c r="J15">
        <v>0</v>
      </c>
      <c r="K15">
        <v>0.34261241970021411</v>
      </c>
      <c r="L15">
        <v>0</v>
      </c>
      <c r="M15">
        <v>4.1330319664191153</v>
      </c>
      <c r="N15">
        <v>2.426837972876517</v>
      </c>
      <c r="O15">
        <v>0.24982155603140616</v>
      </c>
      <c r="P15">
        <v>0</v>
      </c>
      <c r="Q15">
        <v>1.4853083629318695</v>
      </c>
    </row>
    <row r="16" spans="1:17" x14ac:dyDescent="0.3">
      <c r="A16" t="s">
        <v>2</v>
      </c>
      <c r="B16">
        <v>0</v>
      </c>
      <c r="C16">
        <v>0.77801570306923629</v>
      </c>
      <c r="D16">
        <v>15.845824411134906</v>
      </c>
      <c r="E16">
        <v>2.2279625443978048</v>
      </c>
      <c r="F16">
        <v>0.57102069950035694</v>
      </c>
      <c r="G16">
        <v>0.64239828693790146</v>
      </c>
      <c r="H16">
        <v>1.85581727337616</v>
      </c>
      <c r="I16">
        <v>2.647723603487246</v>
      </c>
      <c r="J16">
        <v>0</v>
      </c>
      <c r="K16">
        <v>0.35688793718772305</v>
      </c>
      <c r="L16">
        <v>0</v>
      </c>
      <c r="M16">
        <v>4.0361640297061676</v>
      </c>
      <c r="N16">
        <v>1.2847965738758029</v>
      </c>
      <c r="O16">
        <v>0.29264810849393291</v>
      </c>
      <c r="P16">
        <v>0</v>
      </c>
      <c r="Q16">
        <v>1.1624152405553763</v>
      </c>
    </row>
    <row r="17" spans="1:17" x14ac:dyDescent="0.3">
      <c r="A17" t="s">
        <v>2</v>
      </c>
      <c r="B17">
        <v>0</v>
      </c>
      <c r="C17">
        <v>0.79229122055674528</v>
      </c>
      <c r="D17">
        <v>3.2833690221270517</v>
      </c>
      <c r="E17">
        <v>2.3894091055860511</v>
      </c>
      <c r="F17">
        <v>0.49964311206281231</v>
      </c>
      <c r="G17">
        <v>0.62812276945039269</v>
      </c>
      <c r="H17">
        <v>0</v>
      </c>
      <c r="I17">
        <v>2.1633839199225058</v>
      </c>
      <c r="J17">
        <v>0</v>
      </c>
      <c r="K17">
        <v>0.36402569593147754</v>
      </c>
      <c r="L17">
        <v>0</v>
      </c>
      <c r="M17">
        <v>3.939296092993219</v>
      </c>
      <c r="N17">
        <v>0.92790863668807999</v>
      </c>
      <c r="O17">
        <v>0.31406138472519635</v>
      </c>
      <c r="P17">
        <v>1.7130620985010707</v>
      </c>
      <c r="Q17">
        <v>1.0655473038424281</v>
      </c>
    </row>
    <row r="18" spans="1:17" x14ac:dyDescent="0.3">
      <c r="A18" t="s">
        <v>3</v>
      </c>
      <c r="B18">
        <v>0.7137758743754461</v>
      </c>
      <c r="C18">
        <v>0.73518915060670953</v>
      </c>
      <c r="D18">
        <v>0</v>
      </c>
      <c r="E18">
        <v>14.497901194704554</v>
      </c>
      <c r="F18">
        <v>3.7830121341898644</v>
      </c>
      <c r="G18">
        <v>0.64953604568165602</v>
      </c>
      <c r="H18">
        <v>0</v>
      </c>
      <c r="I18">
        <v>16.370681304488215</v>
      </c>
      <c r="J18">
        <v>0</v>
      </c>
      <c r="K18">
        <v>0.47822983583154893</v>
      </c>
      <c r="L18">
        <v>0</v>
      </c>
      <c r="M18">
        <v>17.694543106231841</v>
      </c>
      <c r="N18">
        <v>1.85581727337616</v>
      </c>
      <c r="O18">
        <v>0.38543897216274092</v>
      </c>
      <c r="P18">
        <v>4.5681655960028555</v>
      </c>
      <c r="Q18">
        <v>13.109460768485633</v>
      </c>
    </row>
    <row r="19" spans="1:17" x14ac:dyDescent="0.3">
      <c r="A19" t="s">
        <v>3</v>
      </c>
      <c r="B19">
        <v>0.42826552462526768</v>
      </c>
      <c r="C19">
        <v>0.74946466809421841</v>
      </c>
      <c r="D19">
        <v>2.7123483226266951</v>
      </c>
      <c r="E19">
        <v>14.627058443655152</v>
      </c>
      <c r="F19">
        <v>0</v>
      </c>
      <c r="G19">
        <v>0.62098501070663803</v>
      </c>
      <c r="H19">
        <v>0</v>
      </c>
      <c r="I19">
        <v>15.305134000645785</v>
      </c>
      <c r="J19">
        <v>0</v>
      </c>
      <c r="K19">
        <v>0.44967880085653106</v>
      </c>
      <c r="L19">
        <v>0</v>
      </c>
      <c r="M19">
        <v>17.985146916370685</v>
      </c>
      <c r="N19">
        <v>1.85581727337616</v>
      </c>
      <c r="O19">
        <v>0.34261241970021411</v>
      </c>
      <c r="P19">
        <v>2.5695931477516059</v>
      </c>
      <c r="Q19">
        <v>13.819825637713917</v>
      </c>
    </row>
    <row r="20" spans="1:17" x14ac:dyDescent="0.3">
      <c r="A20" t="s">
        <v>3</v>
      </c>
      <c r="B20">
        <v>0</v>
      </c>
      <c r="C20">
        <v>0.77801570306923629</v>
      </c>
      <c r="D20">
        <v>3.4975017844396858</v>
      </c>
      <c r="E20">
        <v>16.176945431062318</v>
      </c>
      <c r="F20">
        <v>0</v>
      </c>
      <c r="G20">
        <v>0.65667380442541035</v>
      </c>
      <c r="H20">
        <v>0</v>
      </c>
      <c r="I20">
        <v>14.497901194704554</v>
      </c>
      <c r="J20">
        <v>0</v>
      </c>
      <c r="K20">
        <v>0.35688793718772305</v>
      </c>
      <c r="L20">
        <v>0</v>
      </c>
      <c r="M20">
        <v>18.114304165321283</v>
      </c>
      <c r="N20">
        <v>2.3554603854389722</v>
      </c>
      <c r="O20">
        <v>0.32833690221270517</v>
      </c>
      <c r="P20">
        <v>0.57102069950035694</v>
      </c>
      <c r="Q20">
        <v>10.655473038424283</v>
      </c>
    </row>
    <row r="21" spans="1:17" x14ac:dyDescent="0.3">
      <c r="A21" t="s">
        <v>3</v>
      </c>
      <c r="B21">
        <v>0</v>
      </c>
      <c r="C21">
        <v>0.78515346181299062</v>
      </c>
      <c r="D21">
        <v>28.551034975017846</v>
      </c>
      <c r="E21">
        <v>16.402970616725863</v>
      </c>
      <c r="F21">
        <v>0</v>
      </c>
      <c r="G21">
        <v>0.60670949321912926</v>
      </c>
      <c r="H21">
        <v>0</v>
      </c>
      <c r="I21">
        <v>17.888278979657734</v>
      </c>
      <c r="J21">
        <v>0</v>
      </c>
      <c r="K21">
        <v>0.34261241970021411</v>
      </c>
      <c r="L21">
        <v>0</v>
      </c>
      <c r="M21">
        <v>18.727801097836615</v>
      </c>
      <c r="N21">
        <v>1.7844396859386153</v>
      </c>
      <c r="O21">
        <v>0.37116345467523199</v>
      </c>
      <c r="P21">
        <v>1.0706638115631693</v>
      </c>
      <c r="Q21">
        <v>11.398127219890217</v>
      </c>
    </row>
    <row r="22" spans="1:17" x14ac:dyDescent="0.3">
      <c r="A22" t="s">
        <v>4</v>
      </c>
      <c r="B22">
        <v>0</v>
      </c>
      <c r="C22">
        <v>0.6138472519628837</v>
      </c>
      <c r="D22">
        <v>2.0699500356887941</v>
      </c>
      <c r="E22">
        <v>0.67807555699063626</v>
      </c>
      <c r="F22">
        <v>0</v>
      </c>
      <c r="G22">
        <v>0.68522483940042822</v>
      </c>
      <c r="H22">
        <v>0</v>
      </c>
      <c r="I22">
        <v>1.7436228608330644</v>
      </c>
      <c r="J22">
        <v>0</v>
      </c>
      <c r="K22">
        <v>0.42826552462526768</v>
      </c>
      <c r="L22">
        <v>0</v>
      </c>
      <c r="M22">
        <v>1.9696480464966095</v>
      </c>
      <c r="N22">
        <v>1.3561741613133476</v>
      </c>
      <c r="O22">
        <v>0.28551034975017847</v>
      </c>
      <c r="P22">
        <v>1.2847965738758029</v>
      </c>
      <c r="Q22">
        <v>0</v>
      </c>
    </row>
    <row r="23" spans="1:17" x14ac:dyDescent="0.3">
      <c r="A23" t="s">
        <v>4</v>
      </c>
      <c r="B23">
        <v>0</v>
      </c>
      <c r="C23">
        <v>0.64239828693790146</v>
      </c>
      <c r="D23">
        <v>8.0656673804425409</v>
      </c>
      <c r="E23">
        <v>0.58120762027768813</v>
      </c>
      <c r="F23">
        <v>7.1377587437544618E-2</v>
      </c>
      <c r="G23">
        <v>0.6138472519628837</v>
      </c>
      <c r="H23">
        <v>0</v>
      </c>
      <c r="I23">
        <v>1.7113335485954149</v>
      </c>
      <c r="J23">
        <v>0</v>
      </c>
      <c r="K23">
        <v>0.4568165596002855</v>
      </c>
      <c r="L23">
        <v>0</v>
      </c>
      <c r="M23">
        <v>1.9050694220213109</v>
      </c>
      <c r="N23">
        <v>1.7844396859386153</v>
      </c>
      <c r="O23">
        <v>0.38543897216274092</v>
      </c>
      <c r="P23">
        <v>1.4275517487508922</v>
      </c>
      <c r="Q23">
        <v>0</v>
      </c>
    </row>
    <row r="24" spans="1:17" x14ac:dyDescent="0.3">
      <c r="A24" t="s">
        <v>4</v>
      </c>
      <c r="B24">
        <v>0</v>
      </c>
      <c r="C24">
        <v>0.60670949321912926</v>
      </c>
      <c r="D24">
        <v>8.2084225553176307</v>
      </c>
      <c r="E24">
        <v>1.7436228608330644</v>
      </c>
      <c r="F24">
        <v>0</v>
      </c>
      <c r="G24">
        <v>0.6638115631691649</v>
      </c>
      <c r="H24">
        <v>0</v>
      </c>
      <c r="I24">
        <v>1.9050694220213109</v>
      </c>
      <c r="J24">
        <v>0</v>
      </c>
      <c r="K24">
        <v>0.42826552462526768</v>
      </c>
      <c r="L24">
        <v>0</v>
      </c>
      <c r="M24">
        <v>2.3894091055860511</v>
      </c>
      <c r="N24">
        <v>2.3554603854389722</v>
      </c>
      <c r="O24">
        <v>0.35688793718772305</v>
      </c>
      <c r="P24">
        <v>0.28551034975017847</v>
      </c>
      <c r="Q24">
        <v>0</v>
      </c>
    </row>
    <row r="25" spans="1:17" x14ac:dyDescent="0.3">
      <c r="A25" t="s">
        <v>4</v>
      </c>
      <c r="B25">
        <v>0</v>
      </c>
      <c r="C25">
        <v>0.63526052819414702</v>
      </c>
      <c r="D25">
        <v>11.920057102069951</v>
      </c>
      <c r="E25">
        <v>1.8404907975460125</v>
      </c>
      <c r="F25">
        <v>0</v>
      </c>
      <c r="G25">
        <v>0.62098501070663803</v>
      </c>
      <c r="H25">
        <v>0</v>
      </c>
      <c r="I25">
        <v>2.0665159832095576</v>
      </c>
      <c r="J25">
        <v>0</v>
      </c>
      <c r="K25">
        <v>0.4068522483940043</v>
      </c>
      <c r="L25">
        <v>0.49964311206281231</v>
      </c>
      <c r="M25">
        <v>2.2279625443978048</v>
      </c>
      <c r="N25">
        <v>1.4275517487508922</v>
      </c>
      <c r="O25">
        <v>0.42826552462526768</v>
      </c>
      <c r="P25">
        <v>2.8551034975017844</v>
      </c>
      <c r="Q25">
        <v>0</v>
      </c>
    </row>
    <row r="26" spans="1:17" x14ac:dyDescent="0.3">
      <c r="A26" t="s">
        <v>5</v>
      </c>
      <c r="B26">
        <v>0.35688793718772305</v>
      </c>
      <c r="C26">
        <v>0.62812276945039269</v>
      </c>
      <c r="D26">
        <v>0.7137758743754461</v>
      </c>
      <c r="E26">
        <v>9.2993219244430101</v>
      </c>
      <c r="F26">
        <v>0.42826552462526768</v>
      </c>
      <c r="G26">
        <v>0.67808708065667378</v>
      </c>
      <c r="H26">
        <v>0</v>
      </c>
      <c r="I26">
        <v>14.17500807232806</v>
      </c>
      <c r="J26">
        <v>0</v>
      </c>
      <c r="K26">
        <v>0.32119914346895073</v>
      </c>
      <c r="L26">
        <v>3.1406138472519625</v>
      </c>
      <c r="M26">
        <v>17.242492734904751</v>
      </c>
      <c r="N26">
        <v>1.4275517487508922</v>
      </c>
      <c r="O26">
        <v>0.42826552462526768</v>
      </c>
      <c r="P26">
        <v>2.426837972876517</v>
      </c>
      <c r="Q26">
        <v>13.335485954149176</v>
      </c>
    </row>
    <row r="27" spans="1:17" x14ac:dyDescent="0.3">
      <c r="A27" t="s">
        <v>5</v>
      </c>
      <c r="B27">
        <v>0.14275517487508924</v>
      </c>
      <c r="C27">
        <v>0.64239828693790146</v>
      </c>
      <c r="D27">
        <v>1.7130620985010707</v>
      </c>
      <c r="E27">
        <v>10.171133354859542</v>
      </c>
      <c r="F27">
        <v>0.28551034975017847</v>
      </c>
      <c r="G27">
        <v>0.64953604568165602</v>
      </c>
      <c r="H27">
        <v>0</v>
      </c>
      <c r="I27">
        <v>14.788505004843399</v>
      </c>
      <c r="J27">
        <v>0</v>
      </c>
      <c r="K27">
        <v>0.37830121341898648</v>
      </c>
      <c r="L27">
        <v>0</v>
      </c>
      <c r="M27">
        <v>16.919599612528256</v>
      </c>
      <c r="N27">
        <v>1.85581727337616</v>
      </c>
      <c r="O27">
        <v>0.4568165596002855</v>
      </c>
      <c r="P27">
        <v>4.0685224839400433</v>
      </c>
      <c r="Q27">
        <v>13.496932515337424</v>
      </c>
    </row>
    <row r="28" spans="1:17" x14ac:dyDescent="0.3">
      <c r="A28" t="s">
        <v>5</v>
      </c>
      <c r="B28">
        <v>0</v>
      </c>
      <c r="C28">
        <v>0.62812276945039269</v>
      </c>
      <c r="D28">
        <v>0.14275517487508924</v>
      </c>
      <c r="E28">
        <v>14.853083629318697</v>
      </c>
      <c r="F28">
        <v>2.1413276231263385</v>
      </c>
      <c r="G28">
        <v>0.67808708065667378</v>
      </c>
      <c r="H28">
        <v>0</v>
      </c>
      <c r="I28">
        <v>13.626089764288022</v>
      </c>
      <c r="J28">
        <v>0</v>
      </c>
      <c r="K28">
        <v>0.44254104211277656</v>
      </c>
      <c r="L28">
        <v>0</v>
      </c>
      <c r="M28">
        <v>12.883435582822088</v>
      </c>
      <c r="N28">
        <v>2.78372591006424</v>
      </c>
      <c r="O28">
        <v>0.33547466095645967</v>
      </c>
      <c r="P28">
        <v>10.635260528194147</v>
      </c>
      <c r="Q28">
        <v>14.497901194704554</v>
      </c>
    </row>
    <row r="29" spans="1:17" x14ac:dyDescent="0.3">
      <c r="A29" t="s">
        <v>5</v>
      </c>
      <c r="B29">
        <v>0</v>
      </c>
      <c r="C29">
        <v>0.64953604568165602</v>
      </c>
      <c r="D29">
        <v>2.6409707351891503</v>
      </c>
      <c r="E29">
        <v>14.7239263803681</v>
      </c>
      <c r="F29">
        <v>0</v>
      </c>
      <c r="G29">
        <v>0.64239828693790146</v>
      </c>
      <c r="H29">
        <v>0</v>
      </c>
      <c r="I29">
        <v>15.434291249596383</v>
      </c>
      <c r="J29">
        <v>0</v>
      </c>
      <c r="K29">
        <v>0.46395431834404</v>
      </c>
      <c r="L29">
        <v>0</v>
      </c>
      <c r="M29">
        <v>12.592831772683242</v>
      </c>
      <c r="N29">
        <v>1.3561741613133476</v>
      </c>
      <c r="O29">
        <v>0.34975017844396861</v>
      </c>
      <c r="P29">
        <v>11.848679514632407</v>
      </c>
      <c r="Q29">
        <v>15.014530190506944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B1</vt:lpstr>
      <vt:lpstr>B2</vt:lpstr>
      <vt:lpstr>B3</vt:lpstr>
      <vt:lpstr>B4</vt:lpstr>
      <vt:lpstr>all_concentrations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Schlenker, Cat</dc:creator>
  <cp:lastModifiedBy>Schlenker, Cat</cp:lastModifiedBy>
  <dcterms:created xsi:type="dcterms:W3CDTF">2024-03-07T14:32:41Z</dcterms:created>
  <dcterms:modified xsi:type="dcterms:W3CDTF">2024-04-01T19:32:22Z</dcterms:modified>
</cp:coreProperties>
</file>