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13_ncr:1_{C77573CB-4B61-425B-8BE8-47F2D7799895}" xr6:coauthVersionLast="47" xr6:coauthVersionMax="47" xr10:uidLastSave="{00000000-0000-0000-0000-000000000000}"/>
  <bookViews>
    <workbookView xWindow="11424" yWindow="0" windowWidth="11712" windowHeight="13776" xr2:uid="{EE80FFE4-52A9-4067-882B-EC09130D2648}"/>
  </bookViews>
  <sheets>
    <sheet name="Summary" sheetId="1" r:id="rId1"/>
    <sheet name="B1" sheetId="2" r:id="rId2"/>
    <sheet name="B2" sheetId="3" r:id="rId3"/>
    <sheet name="B3" sheetId="4" r:id="rId4"/>
    <sheet name="B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16" i="1"/>
  <c r="G17" i="1"/>
  <c r="G18" i="1"/>
  <c r="G19" i="1"/>
  <c r="G20" i="1"/>
  <c r="G21" i="1"/>
  <c r="G22" i="1"/>
  <c r="G16" i="1"/>
  <c r="AI2" i="5"/>
  <c r="AO21" i="5"/>
  <c r="AQ20" i="5"/>
  <c r="AP20" i="5"/>
  <c r="AO20" i="5"/>
  <c r="AN20" i="5"/>
  <c r="AQ19" i="5"/>
  <c r="AP19" i="5"/>
  <c r="AO19" i="5"/>
  <c r="AN19" i="5"/>
  <c r="AL18" i="5"/>
  <c r="AQ18" i="5" s="1"/>
  <c r="AK18" i="5"/>
  <c r="AP18" i="5" s="1"/>
  <c r="AJ18" i="5"/>
  <c r="AO18" i="5" s="1"/>
  <c r="AT18" i="5" s="1"/>
  <c r="AI18" i="5"/>
  <c r="AN21" i="5" s="1"/>
  <c r="AQ17" i="5"/>
  <c r="AP17" i="5"/>
  <c r="AN17" i="5"/>
  <c r="AQ16" i="5"/>
  <c r="AP16" i="5"/>
  <c r="AO16" i="5"/>
  <c r="AN16" i="5"/>
  <c r="AL14" i="5"/>
  <c r="AQ15" i="5" s="1"/>
  <c r="AK14" i="5"/>
  <c r="AP14" i="5" s="1"/>
  <c r="AJ14" i="5"/>
  <c r="AO15" i="5" s="1"/>
  <c r="AI14" i="5"/>
  <c r="AN14" i="5" s="1"/>
  <c r="AL10" i="5"/>
  <c r="AQ12" i="5" s="1"/>
  <c r="AK10" i="5"/>
  <c r="AP11" i="5" s="1"/>
  <c r="AJ10" i="5"/>
  <c r="AO13" i="5" s="1"/>
  <c r="AI10" i="5"/>
  <c r="AN12" i="5" s="1"/>
  <c r="AL2" i="5"/>
  <c r="AL26" i="5" s="1"/>
  <c r="AK2" i="5"/>
  <c r="AK22" i="5" s="1"/>
  <c r="AJ2" i="5"/>
  <c r="AJ22" i="5" s="1"/>
  <c r="AI6" i="5"/>
  <c r="AN21" i="4"/>
  <c r="AQ20" i="4"/>
  <c r="AP20" i="4"/>
  <c r="AO20" i="4"/>
  <c r="AN20" i="4"/>
  <c r="AQ19" i="4"/>
  <c r="AP19" i="4"/>
  <c r="AO19" i="4"/>
  <c r="AN19" i="4"/>
  <c r="AL18" i="4"/>
  <c r="AQ21" i="4" s="1"/>
  <c r="AK18" i="4"/>
  <c r="AP18" i="4" s="1"/>
  <c r="AJ18" i="4"/>
  <c r="AO18" i="4" s="1"/>
  <c r="AI18" i="4"/>
  <c r="AN18" i="4" s="1"/>
  <c r="AS18" i="4" s="1"/>
  <c r="AQ17" i="4"/>
  <c r="AQ16" i="4"/>
  <c r="AP16" i="4"/>
  <c r="AO16" i="4"/>
  <c r="AN16" i="4"/>
  <c r="AL14" i="4"/>
  <c r="AQ15" i="4" s="1"/>
  <c r="AK14" i="4"/>
  <c r="AP15" i="4" s="1"/>
  <c r="AJ14" i="4"/>
  <c r="AO15" i="4" s="1"/>
  <c r="AI14" i="4"/>
  <c r="AN15" i="4" s="1"/>
  <c r="AL10" i="4"/>
  <c r="AQ12" i="4" s="1"/>
  <c r="AK10" i="4"/>
  <c r="AJ10" i="4"/>
  <c r="AI10" i="4"/>
  <c r="AL2" i="4"/>
  <c r="AL26" i="4" s="1"/>
  <c r="AK2" i="4"/>
  <c r="AK26" i="4" s="1"/>
  <c r="AJ2" i="4"/>
  <c r="AJ26" i="4" s="1"/>
  <c r="AI2" i="4"/>
  <c r="AI26" i="4" s="1"/>
  <c r="AQ19" i="3"/>
  <c r="AP14" i="3"/>
  <c r="AK10" i="3"/>
  <c r="AN26" i="3"/>
  <c r="AQ20" i="3"/>
  <c r="AP20" i="3"/>
  <c r="AO20" i="3"/>
  <c r="AN20" i="3"/>
  <c r="AP19" i="3"/>
  <c r="AO19" i="3"/>
  <c r="AN19" i="3"/>
  <c r="AL18" i="3"/>
  <c r="AQ18" i="3" s="1"/>
  <c r="AK18" i="3"/>
  <c r="AP18" i="3" s="1"/>
  <c r="AJ18" i="3"/>
  <c r="AO18" i="3" s="1"/>
  <c r="AI18" i="3"/>
  <c r="AN18" i="3" s="1"/>
  <c r="AL14" i="3"/>
  <c r="AK14" i="3"/>
  <c r="AJ14" i="3"/>
  <c r="AI14" i="3"/>
  <c r="AQ13" i="3"/>
  <c r="AP13" i="3"/>
  <c r="AO13" i="3"/>
  <c r="AL10" i="3"/>
  <c r="AJ10" i="3"/>
  <c r="AI10" i="3"/>
  <c r="AL2" i="3"/>
  <c r="AL26" i="3" s="1"/>
  <c r="AK2" i="3"/>
  <c r="AK26" i="3" s="1"/>
  <c r="AJ2" i="3"/>
  <c r="AJ26" i="3" s="1"/>
  <c r="AI2" i="3"/>
  <c r="AI26" i="3" s="1"/>
  <c r="AT26" i="2"/>
  <c r="AU26" i="2"/>
  <c r="AV26" i="2"/>
  <c r="AS26" i="2"/>
  <c r="AT22" i="2"/>
  <c r="AU22" i="2"/>
  <c r="AV22" i="2"/>
  <c r="AS22" i="2"/>
  <c r="AT18" i="2"/>
  <c r="AU18" i="2"/>
  <c r="AV18" i="2"/>
  <c r="AS18" i="2"/>
  <c r="AT14" i="2"/>
  <c r="AU14" i="2"/>
  <c r="AV14" i="2"/>
  <c r="AS14" i="2"/>
  <c r="AT10" i="2"/>
  <c r="AU10" i="2"/>
  <c r="AV10" i="2"/>
  <c r="AS10" i="2"/>
  <c r="AV6" i="2"/>
  <c r="AT6" i="2"/>
  <c r="AU6" i="2"/>
  <c r="AS6" i="2"/>
  <c r="AQ27" i="2"/>
  <c r="AQ28" i="2"/>
  <c r="AQ29" i="2"/>
  <c r="AQ26" i="2"/>
  <c r="AQ23" i="2"/>
  <c r="AQ24" i="2"/>
  <c r="AQ25" i="2"/>
  <c r="AQ22" i="2"/>
  <c r="AQ19" i="2"/>
  <c r="AQ20" i="2"/>
  <c r="AQ21" i="2"/>
  <c r="AQ18" i="2"/>
  <c r="AQ15" i="2"/>
  <c r="AQ16" i="2"/>
  <c r="AQ17" i="2"/>
  <c r="AQ14" i="2"/>
  <c r="AQ11" i="2"/>
  <c r="AQ12" i="2"/>
  <c r="AQ13" i="2"/>
  <c r="AQ10" i="2"/>
  <c r="AQ7" i="2"/>
  <c r="AQ8" i="2"/>
  <c r="AQ9" i="2"/>
  <c r="AQ6" i="2"/>
  <c r="AP27" i="2"/>
  <c r="AP28" i="2"/>
  <c r="AP29" i="2"/>
  <c r="AP26" i="2"/>
  <c r="AP23" i="2"/>
  <c r="AP24" i="2"/>
  <c r="AP25" i="2"/>
  <c r="AP22" i="2"/>
  <c r="AP19" i="2"/>
  <c r="AP20" i="2"/>
  <c r="AP21" i="2"/>
  <c r="AP18" i="2"/>
  <c r="AP15" i="2"/>
  <c r="AP16" i="2"/>
  <c r="AP17" i="2"/>
  <c r="AP14" i="2"/>
  <c r="AP11" i="2"/>
  <c r="AP12" i="2"/>
  <c r="AP13" i="2"/>
  <c r="AP10" i="2"/>
  <c r="AP9" i="2"/>
  <c r="AP7" i="2"/>
  <c r="AP8" i="2"/>
  <c r="AP6" i="2"/>
  <c r="AO27" i="2"/>
  <c r="AO28" i="2"/>
  <c r="AO29" i="2"/>
  <c r="AO26" i="2"/>
  <c r="AO23" i="2"/>
  <c r="AO24" i="2"/>
  <c r="AO25" i="2"/>
  <c r="AO22" i="2"/>
  <c r="AO19" i="2"/>
  <c r="AO20" i="2"/>
  <c r="AO21" i="2"/>
  <c r="AO18" i="2"/>
  <c r="AO17" i="2"/>
  <c r="AO15" i="2"/>
  <c r="AO16" i="2"/>
  <c r="AO14" i="2"/>
  <c r="AO11" i="2"/>
  <c r="AO12" i="2"/>
  <c r="AO13" i="2"/>
  <c r="AO10" i="2"/>
  <c r="AO7" i="2"/>
  <c r="AO8" i="2"/>
  <c r="AO9" i="2"/>
  <c r="AO6" i="2"/>
  <c r="AN27" i="2"/>
  <c r="AN28" i="2"/>
  <c r="AN29" i="2"/>
  <c r="AN26" i="2"/>
  <c r="AN23" i="2"/>
  <c r="AN24" i="2"/>
  <c r="AN25" i="2"/>
  <c r="AN22" i="2"/>
  <c r="AN20" i="2"/>
  <c r="AN19" i="2"/>
  <c r="AN21" i="2"/>
  <c r="AN18" i="2"/>
  <c r="AN15" i="2"/>
  <c r="AN16" i="2"/>
  <c r="AN17" i="2"/>
  <c r="AN14" i="2"/>
  <c r="AN11" i="2"/>
  <c r="AN12" i="2"/>
  <c r="AN13" i="2"/>
  <c r="AN10" i="2"/>
  <c r="AN7" i="2"/>
  <c r="AN8" i="2"/>
  <c r="AN9" i="2"/>
  <c r="AN6" i="2"/>
  <c r="AK26" i="2"/>
  <c r="AI26" i="2"/>
  <c r="AK22" i="2"/>
  <c r="AI22" i="2"/>
  <c r="AK10" i="2"/>
  <c r="AI10" i="2"/>
  <c r="AJ2" i="2"/>
  <c r="AK2" i="2"/>
  <c r="AL2" i="2"/>
  <c r="AI2" i="2"/>
  <c r="AI6" i="2" s="1"/>
  <c r="AL26" i="2"/>
  <c r="AL22" i="2"/>
  <c r="AJ26" i="2"/>
  <c r="AJ22" i="2"/>
  <c r="AL18" i="2"/>
  <c r="AJ18" i="2"/>
  <c r="AK18" i="2"/>
  <c r="AL14" i="2"/>
  <c r="AJ14" i="2"/>
  <c r="AK14" i="2"/>
  <c r="AL10" i="2"/>
  <c r="AJ10" i="2"/>
  <c r="AJ6" i="2"/>
  <c r="AK6" i="2"/>
  <c r="AL6" i="2"/>
  <c r="AF26" i="5"/>
  <c r="AD26" i="5"/>
  <c r="AB26" i="5"/>
  <c r="Z26" i="5"/>
  <c r="Y26" i="5"/>
  <c r="X26" i="5"/>
  <c r="W26" i="5"/>
  <c r="AF22" i="5"/>
  <c r="AD22" i="5"/>
  <c r="AB22" i="5"/>
  <c r="Z22" i="5"/>
  <c r="Y22" i="5"/>
  <c r="X22" i="5"/>
  <c r="W22" i="5"/>
  <c r="AF18" i="5"/>
  <c r="AD18" i="5"/>
  <c r="AB18" i="5"/>
  <c r="Z18" i="5"/>
  <c r="Y18" i="5"/>
  <c r="X18" i="5"/>
  <c r="W18" i="5"/>
  <c r="AF14" i="5"/>
  <c r="AD14" i="5"/>
  <c r="AB14" i="5"/>
  <c r="Z14" i="5"/>
  <c r="Y14" i="5"/>
  <c r="X14" i="5"/>
  <c r="W14" i="5"/>
  <c r="AF10" i="5"/>
  <c r="AD10" i="5"/>
  <c r="AB10" i="5"/>
  <c r="Z10" i="5"/>
  <c r="Y10" i="5"/>
  <c r="X10" i="5"/>
  <c r="W10" i="5"/>
  <c r="AF6" i="5"/>
  <c r="AD6" i="5"/>
  <c r="AB6" i="5"/>
  <c r="Z6" i="5"/>
  <c r="Y6" i="5"/>
  <c r="X6" i="5"/>
  <c r="W6" i="5"/>
  <c r="AF2" i="5"/>
  <c r="AD2" i="5"/>
  <c r="AB2" i="5"/>
  <c r="Z2" i="5"/>
  <c r="Y2" i="5"/>
  <c r="X2" i="5"/>
  <c r="W2" i="5"/>
  <c r="Z14" i="4"/>
  <c r="AF26" i="4"/>
  <c r="AD26" i="4"/>
  <c r="AB26" i="4"/>
  <c r="Z26" i="4"/>
  <c r="Y26" i="4"/>
  <c r="X26" i="4"/>
  <c r="W26" i="4"/>
  <c r="AF22" i="4"/>
  <c r="AD22" i="4"/>
  <c r="AB22" i="4"/>
  <c r="Z22" i="4"/>
  <c r="Y22" i="4"/>
  <c r="X22" i="4"/>
  <c r="W22" i="4"/>
  <c r="AF18" i="4"/>
  <c r="AD18" i="4"/>
  <c r="AB18" i="4"/>
  <c r="Z18" i="4"/>
  <c r="Y18" i="4"/>
  <c r="X18" i="4"/>
  <c r="W18" i="4"/>
  <c r="AF14" i="4"/>
  <c r="AD14" i="4"/>
  <c r="AB14" i="4"/>
  <c r="Y14" i="4"/>
  <c r="X14" i="4"/>
  <c r="W14" i="4"/>
  <c r="AF10" i="4"/>
  <c r="AD10" i="4"/>
  <c r="AB10" i="4"/>
  <c r="Z10" i="4"/>
  <c r="Y10" i="4"/>
  <c r="X10" i="4"/>
  <c r="W10" i="4"/>
  <c r="AF6" i="4"/>
  <c r="AD6" i="4"/>
  <c r="AB6" i="4"/>
  <c r="Z6" i="4"/>
  <c r="Y6" i="4"/>
  <c r="X6" i="4"/>
  <c r="W6" i="4"/>
  <c r="AF2" i="4"/>
  <c r="AD2" i="4"/>
  <c r="AB2" i="4"/>
  <c r="Z2" i="4"/>
  <c r="Y2" i="4"/>
  <c r="X2" i="4"/>
  <c r="W2" i="4"/>
  <c r="Y6" i="3"/>
  <c r="AF26" i="3"/>
  <c r="AD26" i="3"/>
  <c r="AB26" i="3"/>
  <c r="Z26" i="3"/>
  <c r="Y26" i="3"/>
  <c r="X26" i="3"/>
  <c r="W26" i="3"/>
  <c r="AF22" i="3"/>
  <c r="AD22" i="3"/>
  <c r="AB22" i="3"/>
  <c r="Z22" i="3"/>
  <c r="Y22" i="3"/>
  <c r="X22" i="3"/>
  <c r="W22" i="3"/>
  <c r="AF18" i="3"/>
  <c r="AD18" i="3"/>
  <c r="AB18" i="3"/>
  <c r="Z18" i="3"/>
  <c r="Y18" i="3"/>
  <c r="X18" i="3"/>
  <c r="W18" i="3"/>
  <c r="AF14" i="3"/>
  <c r="AD14" i="3"/>
  <c r="AB14" i="3"/>
  <c r="Z14" i="3"/>
  <c r="Y14" i="3"/>
  <c r="X14" i="3"/>
  <c r="W14" i="3"/>
  <c r="AF10" i="3"/>
  <c r="AD10" i="3"/>
  <c r="AB10" i="3"/>
  <c r="Z10" i="3"/>
  <c r="Y10" i="3"/>
  <c r="X10" i="3"/>
  <c r="W10" i="3"/>
  <c r="AF6" i="3"/>
  <c r="AD6" i="3"/>
  <c r="AB6" i="3"/>
  <c r="Z6" i="3"/>
  <c r="X6" i="3"/>
  <c r="W6" i="3"/>
  <c r="AF2" i="3"/>
  <c r="AD2" i="3"/>
  <c r="AB2" i="3"/>
  <c r="Z2" i="3"/>
  <c r="Y2" i="3"/>
  <c r="X2" i="3"/>
  <c r="W2" i="3"/>
  <c r="X26" i="2"/>
  <c r="Y26" i="2"/>
  <c r="Z26" i="2"/>
  <c r="AB26" i="2"/>
  <c r="AD26" i="2"/>
  <c r="AF26" i="2"/>
  <c r="W26" i="2"/>
  <c r="X22" i="2"/>
  <c r="Y22" i="2"/>
  <c r="Z22" i="2"/>
  <c r="AB22" i="2"/>
  <c r="AD22" i="2"/>
  <c r="AF22" i="2"/>
  <c r="W22" i="2"/>
  <c r="X18" i="2"/>
  <c r="Y18" i="2"/>
  <c r="Z18" i="2"/>
  <c r="AB18" i="2"/>
  <c r="AD18" i="2"/>
  <c r="AF18" i="2"/>
  <c r="W18" i="2"/>
  <c r="X14" i="2"/>
  <c r="Y14" i="2"/>
  <c r="Z14" i="2"/>
  <c r="AB14" i="2"/>
  <c r="AD14" i="2"/>
  <c r="AF14" i="2"/>
  <c r="W14" i="2"/>
  <c r="X10" i="2"/>
  <c r="Y10" i="2"/>
  <c r="Z10" i="2"/>
  <c r="AB10" i="2"/>
  <c r="AD10" i="2"/>
  <c r="AF10" i="2"/>
  <c r="W10" i="2"/>
  <c r="X6" i="2"/>
  <c r="Y6" i="2"/>
  <c r="Z6" i="2"/>
  <c r="AB6" i="2"/>
  <c r="AD6" i="2"/>
  <c r="AF6" i="2"/>
  <c r="W6" i="2"/>
  <c r="X2" i="2"/>
  <c r="Y2" i="2"/>
  <c r="Z2" i="2"/>
  <c r="AB2" i="2"/>
  <c r="AD2" i="2"/>
  <c r="AF2" i="2"/>
  <c r="W2" i="2"/>
  <c r="O29" i="5"/>
  <c r="N29" i="5"/>
  <c r="M29" i="5"/>
  <c r="L29" i="5"/>
  <c r="S29" i="5" s="1"/>
  <c r="U29" i="5" s="1"/>
  <c r="H29" i="5"/>
  <c r="J29" i="5" s="1"/>
  <c r="O28" i="5"/>
  <c r="N28" i="5"/>
  <c r="M28" i="5"/>
  <c r="L28" i="5"/>
  <c r="S28" i="5" s="1"/>
  <c r="U28" i="5" s="1"/>
  <c r="H28" i="5"/>
  <c r="J28" i="5" s="1"/>
  <c r="S27" i="5"/>
  <c r="U27" i="5" s="1"/>
  <c r="O27" i="5"/>
  <c r="N27" i="5"/>
  <c r="M27" i="5"/>
  <c r="L27" i="5"/>
  <c r="Q27" i="5" s="1"/>
  <c r="H27" i="5"/>
  <c r="J27" i="5" s="1"/>
  <c r="O26" i="5"/>
  <c r="N26" i="5"/>
  <c r="M26" i="5"/>
  <c r="L26" i="5"/>
  <c r="S26" i="5" s="1"/>
  <c r="U26" i="5" s="1"/>
  <c r="H26" i="5"/>
  <c r="J26" i="5" s="1"/>
  <c r="S25" i="5"/>
  <c r="U25" i="5" s="1"/>
  <c r="Q25" i="5"/>
  <c r="O25" i="5"/>
  <c r="N25" i="5"/>
  <c r="M25" i="5"/>
  <c r="L25" i="5"/>
  <c r="H25" i="5"/>
  <c r="J25" i="5" s="1"/>
  <c r="O24" i="5"/>
  <c r="N24" i="5"/>
  <c r="M24" i="5"/>
  <c r="L24" i="5"/>
  <c r="Q24" i="5" s="1"/>
  <c r="H24" i="5"/>
  <c r="J24" i="5" s="1"/>
  <c r="O23" i="5"/>
  <c r="N23" i="5"/>
  <c r="M23" i="5"/>
  <c r="S23" i="5" s="1"/>
  <c r="U23" i="5" s="1"/>
  <c r="L23" i="5"/>
  <c r="H23" i="5"/>
  <c r="J23" i="5" s="1"/>
  <c r="O22" i="5"/>
  <c r="N22" i="5"/>
  <c r="M22" i="5"/>
  <c r="L22" i="5"/>
  <c r="Q22" i="5" s="1"/>
  <c r="H22" i="5"/>
  <c r="J22" i="5" s="1"/>
  <c r="O21" i="5"/>
  <c r="N21" i="5"/>
  <c r="M21" i="5"/>
  <c r="L21" i="5"/>
  <c r="S21" i="5" s="1"/>
  <c r="U21" i="5" s="1"/>
  <c r="J21" i="5"/>
  <c r="H21" i="5"/>
  <c r="O20" i="5"/>
  <c r="N20" i="5"/>
  <c r="M20" i="5"/>
  <c r="L20" i="5"/>
  <c r="Q20" i="5" s="1"/>
  <c r="H20" i="5"/>
  <c r="J20" i="5" s="1"/>
  <c r="O19" i="5"/>
  <c r="N19" i="5"/>
  <c r="M19" i="5"/>
  <c r="L19" i="5"/>
  <c r="S19" i="5" s="1"/>
  <c r="U19" i="5" s="1"/>
  <c r="H19" i="5"/>
  <c r="J19" i="5" s="1"/>
  <c r="O18" i="5"/>
  <c r="N18" i="5"/>
  <c r="M18" i="5"/>
  <c r="L18" i="5"/>
  <c r="S18" i="5" s="1"/>
  <c r="U18" i="5" s="1"/>
  <c r="H18" i="5"/>
  <c r="J18" i="5" s="1"/>
  <c r="O17" i="5"/>
  <c r="N17" i="5"/>
  <c r="M17" i="5"/>
  <c r="L17" i="5"/>
  <c r="S17" i="5" s="1"/>
  <c r="U17" i="5" s="1"/>
  <c r="H17" i="5"/>
  <c r="J17" i="5" s="1"/>
  <c r="S16" i="5"/>
  <c r="U16" i="5" s="1"/>
  <c r="Q16" i="5"/>
  <c r="O16" i="5"/>
  <c r="N16" i="5"/>
  <c r="M16" i="5"/>
  <c r="L16" i="5"/>
  <c r="H16" i="5"/>
  <c r="J16" i="5" s="1"/>
  <c r="O15" i="5"/>
  <c r="N15" i="5"/>
  <c r="M15" i="5"/>
  <c r="L15" i="5"/>
  <c r="S15" i="5" s="1"/>
  <c r="U15" i="5" s="1"/>
  <c r="H15" i="5"/>
  <c r="J15" i="5" s="1"/>
  <c r="Q14" i="5"/>
  <c r="O14" i="5"/>
  <c r="N14" i="5"/>
  <c r="S14" i="5" s="1"/>
  <c r="U14" i="5" s="1"/>
  <c r="M14" i="5"/>
  <c r="L14" i="5"/>
  <c r="H14" i="5"/>
  <c r="J14" i="5" s="1"/>
  <c r="O13" i="5"/>
  <c r="N13" i="5"/>
  <c r="M13" i="5"/>
  <c r="L13" i="5"/>
  <c r="S13" i="5" s="1"/>
  <c r="U13" i="5" s="1"/>
  <c r="H13" i="5"/>
  <c r="J13" i="5" s="1"/>
  <c r="O12" i="5"/>
  <c r="N12" i="5"/>
  <c r="M12" i="5"/>
  <c r="L12" i="5"/>
  <c r="S12" i="5" s="1"/>
  <c r="U12" i="5" s="1"/>
  <c r="H12" i="5"/>
  <c r="J12" i="5" s="1"/>
  <c r="O11" i="5"/>
  <c r="N11" i="5"/>
  <c r="M11" i="5"/>
  <c r="L11" i="5"/>
  <c r="S11" i="5" s="1"/>
  <c r="U11" i="5" s="1"/>
  <c r="H11" i="5"/>
  <c r="J11" i="5" s="1"/>
  <c r="O10" i="5"/>
  <c r="N10" i="5"/>
  <c r="M10" i="5"/>
  <c r="L10" i="5"/>
  <c r="S10" i="5" s="1"/>
  <c r="U10" i="5" s="1"/>
  <c r="H10" i="5"/>
  <c r="J10" i="5" s="1"/>
  <c r="O9" i="5"/>
  <c r="N9" i="5"/>
  <c r="M9" i="5"/>
  <c r="L9" i="5"/>
  <c r="S9" i="5" s="1"/>
  <c r="U9" i="5" s="1"/>
  <c r="H9" i="5"/>
  <c r="J9" i="5" s="1"/>
  <c r="O8" i="5"/>
  <c r="N8" i="5"/>
  <c r="M8" i="5"/>
  <c r="L8" i="5"/>
  <c r="Q8" i="5" s="1"/>
  <c r="H8" i="5"/>
  <c r="J8" i="5" s="1"/>
  <c r="S7" i="5"/>
  <c r="U7" i="5" s="1"/>
  <c r="O7" i="5"/>
  <c r="N7" i="5"/>
  <c r="M7" i="5"/>
  <c r="L7" i="5"/>
  <c r="Q7" i="5" s="1"/>
  <c r="H7" i="5"/>
  <c r="J7" i="5" s="1"/>
  <c r="O6" i="5"/>
  <c r="N6" i="5"/>
  <c r="M6" i="5"/>
  <c r="L6" i="5"/>
  <c r="Q6" i="5" s="1"/>
  <c r="H6" i="5"/>
  <c r="J6" i="5" s="1"/>
  <c r="S5" i="5"/>
  <c r="U5" i="5" s="1"/>
  <c r="Q5" i="5"/>
  <c r="O5" i="5"/>
  <c r="N5" i="5"/>
  <c r="M5" i="5"/>
  <c r="L5" i="5"/>
  <c r="H5" i="5"/>
  <c r="J5" i="5" s="1"/>
  <c r="O4" i="5"/>
  <c r="N4" i="5"/>
  <c r="M4" i="5"/>
  <c r="L4" i="5"/>
  <c r="S4" i="5" s="1"/>
  <c r="U4" i="5" s="1"/>
  <c r="H4" i="5"/>
  <c r="J4" i="5" s="1"/>
  <c r="O3" i="5"/>
  <c r="N3" i="5"/>
  <c r="M3" i="5"/>
  <c r="Q3" i="5" s="1"/>
  <c r="L3" i="5"/>
  <c r="H3" i="5"/>
  <c r="J3" i="5" s="1"/>
  <c r="O2" i="5"/>
  <c r="N2" i="5"/>
  <c r="M2" i="5"/>
  <c r="L2" i="5"/>
  <c r="S2" i="5" s="1"/>
  <c r="U2" i="5" s="1"/>
  <c r="H2" i="5"/>
  <c r="J2" i="5" s="1"/>
  <c r="AO22" i="5" l="1"/>
  <c r="AO24" i="5"/>
  <c r="AO23" i="5"/>
  <c r="AO25" i="5"/>
  <c r="AP24" i="5"/>
  <c r="AP22" i="5"/>
  <c r="AP25" i="5"/>
  <c r="AP23" i="5"/>
  <c r="AQ29" i="5"/>
  <c r="AQ27" i="5"/>
  <c r="AQ26" i="5"/>
  <c r="AQ28" i="5"/>
  <c r="AU14" i="5"/>
  <c r="AN7" i="5"/>
  <c r="AN8" i="5"/>
  <c r="AN9" i="5"/>
  <c r="AN6" i="5"/>
  <c r="AS6" i="5" s="1"/>
  <c r="AN13" i="5"/>
  <c r="AO14" i="5"/>
  <c r="AN18" i="5"/>
  <c r="AS18" i="5" s="1"/>
  <c r="AO11" i="5"/>
  <c r="AP13" i="5"/>
  <c r="AO10" i="5"/>
  <c r="AO17" i="5"/>
  <c r="AP10" i="5"/>
  <c r="AQ10" i="5"/>
  <c r="AQ14" i="5"/>
  <c r="AV14" i="5" s="1"/>
  <c r="AN11" i="5"/>
  <c r="AN15" i="5"/>
  <c r="AS14" i="5" s="1"/>
  <c r="AI26" i="5"/>
  <c r="AJ6" i="5"/>
  <c r="AO12" i="5"/>
  <c r="AJ26" i="5"/>
  <c r="AP21" i="5"/>
  <c r="AU18" i="5" s="1"/>
  <c r="AQ21" i="5"/>
  <c r="AV18" i="5" s="1"/>
  <c r="AI22" i="5"/>
  <c r="AQ11" i="5"/>
  <c r="AL22" i="5"/>
  <c r="AK6" i="5"/>
  <c r="AP12" i="5"/>
  <c r="AP15" i="5"/>
  <c r="AK26" i="5"/>
  <c r="AQ13" i="5"/>
  <c r="AN10" i="5"/>
  <c r="AL6" i="5"/>
  <c r="AO29" i="4"/>
  <c r="AO28" i="4"/>
  <c r="AO27" i="4"/>
  <c r="AN12" i="4"/>
  <c r="AN10" i="4"/>
  <c r="AN11" i="4"/>
  <c r="AO12" i="4"/>
  <c r="AO10" i="4"/>
  <c r="AO11" i="4"/>
  <c r="AP12" i="4"/>
  <c r="AP11" i="4"/>
  <c r="AP10" i="4"/>
  <c r="AP13" i="4"/>
  <c r="AN13" i="4"/>
  <c r="AN29" i="4"/>
  <c r="AN27" i="4"/>
  <c r="AN28" i="4"/>
  <c r="AP29" i="4"/>
  <c r="AP27" i="4"/>
  <c r="AP26" i="4"/>
  <c r="AP28" i="4"/>
  <c r="AT18" i="4"/>
  <c r="AQ29" i="4"/>
  <c r="AQ27" i="4"/>
  <c r="AQ26" i="4"/>
  <c r="AQ28" i="4"/>
  <c r="AO13" i="4"/>
  <c r="AN26" i="4"/>
  <c r="AO26" i="4"/>
  <c r="AT26" i="4" s="1"/>
  <c r="AI22" i="4"/>
  <c r="AQ11" i="4"/>
  <c r="AQ18" i="4"/>
  <c r="AV18" i="4" s="1"/>
  <c r="AL22" i="4"/>
  <c r="AQ13" i="4"/>
  <c r="AN17" i="4"/>
  <c r="AO17" i="4"/>
  <c r="AP17" i="4"/>
  <c r="AQ10" i="4"/>
  <c r="AV10" i="4" s="1"/>
  <c r="AN14" i="4"/>
  <c r="AS14" i="4" s="1"/>
  <c r="AO14" i="4"/>
  <c r="AO21" i="4"/>
  <c r="AP14" i="4"/>
  <c r="AP21" i="4"/>
  <c r="AU18" i="4" s="1"/>
  <c r="AQ14" i="4"/>
  <c r="AV14" i="4" s="1"/>
  <c r="AJ22" i="4"/>
  <c r="AK22" i="4"/>
  <c r="AI6" i="4"/>
  <c r="AJ6" i="4"/>
  <c r="AK6" i="4"/>
  <c r="AL6" i="4"/>
  <c r="AO29" i="3"/>
  <c r="AO28" i="3"/>
  <c r="AO27" i="3"/>
  <c r="AP29" i="3"/>
  <c r="AP28" i="3"/>
  <c r="AP27" i="3"/>
  <c r="AQ29" i="3"/>
  <c r="AQ28" i="3"/>
  <c r="AQ27" i="3"/>
  <c r="AN15" i="3"/>
  <c r="AN14" i="3"/>
  <c r="AS14" i="3" s="1"/>
  <c r="AO15" i="3"/>
  <c r="AO14" i="3"/>
  <c r="AT14" i="3" s="1"/>
  <c r="AP15" i="3"/>
  <c r="AU14" i="3"/>
  <c r="AQ15" i="3"/>
  <c r="AQ14" i="3"/>
  <c r="AV14" i="3" s="1"/>
  <c r="AQ17" i="3"/>
  <c r="AN16" i="3"/>
  <c r="AO16" i="3"/>
  <c r="AP16" i="3"/>
  <c r="AQ16" i="3"/>
  <c r="AN12" i="3"/>
  <c r="AN11" i="3"/>
  <c r="AN17" i="3"/>
  <c r="AO12" i="3"/>
  <c r="AO11" i="3"/>
  <c r="AO17" i="3"/>
  <c r="AP12" i="3"/>
  <c r="AP11" i="3"/>
  <c r="AP17" i="3"/>
  <c r="AQ12" i="3"/>
  <c r="AQ11" i="3"/>
  <c r="AS18" i="3"/>
  <c r="AO26" i="3"/>
  <c r="AT26" i="3" s="1"/>
  <c r="AN10" i="3"/>
  <c r="AS10" i="3" s="1"/>
  <c r="AT18" i="3"/>
  <c r="AP26" i="3"/>
  <c r="AU26" i="3" s="1"/>
  <c r="AO10" i="3"/>
  <c r="AQ26" i="3"/>
  <c r="AP10" i="3"/>
  <c r="AQ10" i="3"/>
  <c r="AN29" i="3"/>
  <c r="AN28" i="3"/>
  <c r="AN27" i="3"/>
  <c r="AS26" i="3" s="1"/>
  <c r="AN13" i="3"/>
  <c r="AN21" i="3"/>
  <c r="AO21" i="3"/>
  <c r="AP21" i="3"/>
  <c r="AU18" i="3" s="1"/>
  <c r="AQ21" i="3"/>
  <c r="AV18" i="3" s="1"/>
  <c r="AI22" i="3"/>
  <c r="AJ22" i="3"/>
  <c r="AK22" i="3"/>
  <c r="AL22" i="3"/>
  <c r="AI6" i="3"/>
  <c r="AJ6" i="3"/>
  <c r="AK6" i="3"/>
  <c r="AL6" i="3"/>
  <c r="AI14" i="2"/>
  <c r="AI18" i="2"/>
  <c r="Q23" i="5"/>
  <c r="S3" i="5"/>
  <c r="U3" i="5" s="1"/>
  <c r="Q10" i="5"/>
  <c r="Q28" i="5"/>
  <c r="S8" i="5"/>
  <c r="U8" i="5" s="1"/>
  <c r="Q17" i="5"/>
  <c r="Q26" i="5"/>
  <c r="S6" i="5"/>
  <c r="U6" i="5" s="1"/>
  <c r="Q15" i="5"/>
  <c r="Q4" i="5"/>
  <c r="S24" i="5"/>
  <c r="U24" i="5" s="1"/>
  <c r="Q2" i="5"/>
  <c r="S22" i="5"/>
  <c r="U22" i="5" s="1"/>
  <c r="S20" i="5"/>
  <c r="U20" i="5" s="1"/>
  <c r="Q29" i="5"/>
  <c r="Q18" i="5"/>
  <c r="Q12" i="5"/>
  <c r="Q21" i="5"/>
  <c r="Q19" i="5"/>
  <c r="Q13" i="5"/>
  <c r="Q11" i="5"/>
  <c r="Q9" i="5"/>
  <c r="AV26" i="5" l="1"/>
  <c r="AQ9" i="5"/>
  <c r="AQ8" i="5"/>
  <c r="AQ7" i="5"/>
  <c r="AQ6" i="5"/>
  <c r="AV6" i="5" s="1"/>
  <c r="AU10" i="5"/>
  <c r="AN25" i="5"/>
  <c r="AN22" i="5"/>
  <c r="AN24" i="5"/>
  <c r="AN23" i="5"/>
  <c r="AO28" i="5"/>
  <c r="AO27" i="5"/>
  <c r="AO26" i="5"/>
  <c r="AT26" i="5" s="1"/>
  <c r="AO29" i="5"/>
  <c r="AO8" i="5"/>
  <c r="AO6" i="5"/>
  <c r="AO9" i="5"/>
  <c r="AO7" i="5"/>
  <c r="AU22" i="5"/>
  <c r="AS10" i="5"/>
  <c r="AP29" i="5"/>
  <c r="AP27" i="5"/>
  <c r="AP26" i="5"/>
  <c r="AP28" i="5"/>
  <c r="AP9" i="5"/>
  <c r="AP8" i="5"/>
  <c r="AP7" i="5"/>
  <c r="AP6" i="5"/>
  <c r="AU6" i="5" s="1"/>
  <c r="AT14" i="5"/>
  <c r="AN28" i="5"/>
  <c r="AN26" i="5"/>
  <c r="AN29" i="5"/>
  <c r="AN27" i="5"/>
  <c r="AV10" i="5"/>
  <c r="AT10" i="5"/>
  <c r="AT22" i="5"/>
  <c r="AQ22" i="5"/>
  <c r="AQ25" i="5"/>
  <c r="AQ23" i="5"/>
  <c r="AQ24" i="5"/>
  <c r="AQ22" i="4"/>
  <c r="AQ25" i="4"/>
  <c r="AQ24" i="4"/>
  <c r="AQ23" i="4"/>
  <c r="AU10" i="4"/>
  <c r="AQ9" i="4"/>
  <c r="AQ7" i="4"/>
  <c r="AQ6" i="4"/>
  <c r="AQ8" i="4"/>
  <c r="AN22" i="4"/>
  <c r="AN25" i="4"/>
  <c r="AN24" i="4"/>
  <c r="AN23" i="4"/>
  <c r="AP9" i="4"/>
  <c r="AP8" i="4"/>
  <c r="AP7" i="4"/>
  <c r="AP6" i="4"/>
  <c r="AU6" i="4" s="1"/>
  <c r="AO9" i="4"/>
  <c r="AO7" i="4"/>
  <c r="AO8" i="4"/>
  <c r="AO6" i="4"/>
  <c r="AS26" i="4"/>
  <c r="AT10" i="4"/>
  <c r="AN9" i="4"/>
  <c r="AN7" i="4"/>
  <c r="AN8" i="4"/>
  <c r="AN6" i="4"/>
  <c r="AS6" i="4" s="1"/>
  <c r="AP22" i="4"/>
  <c r="AP25" i="4"/>
  <c r="AP24" i="4"/>
  <c r="AP23" i="4"/>
  <c r="AO22" i="4"/>
  <c r="AO25" i="4"/>
  <c r="AO24" i="4"/>
  <c r="AO23" i="4"/>
  <c r="AV26" i="4"/>
  <c r="AS10" i="4"/>
  <c r="AU14" i="4"/>
  <c r="AT14" i="4"/>
  <c r="AU26" i="4"/>
  <c r="AQ22" i="3"/>
  <c r="AQ25" i="3"/>
  <c r="AQ24" i="3"/>
  <c r="AQ23" i="3"/>
  <c r="AP22" i="3"/>
  <c r="AP25" i="3"/>
  <c r="AP24" i="3"/>
  <c r="AP23" i="3"/>
  <c r="AO22" i="3"/>
  <c r="AO25" i="3"/>
  <c r="AO24" i="3"/>
  <c r="AO23" i="3"/>
  <c r="AN22" i="3"/>
  <c r="AN25" i="3"/>
  <c r="AN24" i="3"/>
  <c r="AN23" i="3"/>
  <c r="AV10" i="3"/>
  <c r="AU10" i="3"/>
  <c r="AV26" i="3"/>
  <c r="AQ9" i="3"/>
  <c r="AQ8" i="3"/>
  <c r="AQ7" i="3"/>
  <c r="AQ6" i="3"/>
  <c r="AV6" i="3" s="1"/>
  <c r="AP9" i="3"/>
  <c r="AP8" i="3"/>
  <c r="AP7" i="3"/>
  <c r="AP6" i="3"/>
  <c r="AU6" i="3" s="1"/>
  <c r="AT10" i="3"/>
  <c r="AO9" i="3"/>
  <c r="AO8" i="3"/>
  <c r="AO7" i="3"/>
  <c r="AO6" i="3"/>
  <c r="AT6" i="3" s="1"/>
  <c r="AN9" i="3"/>
  <c r="AN8" i="3"/>
  <c r="AN7" i="3"/>
  <c r="AN6" i="3"/>
  <c r="AS6" i="3" s="1"/>
  <c r="O29" i="4"/>
  <c r="N29" i="4"/>
  <c r="M29" i="4"/>
  <c r="L29" i="4"/>
  <c r="S29" i="4" s="1"/>
  <c r="U29" i="4" s="1"/>
  <c r="H29" i="4"/>
  <c r="J29" i="4" s="1"/>
  <c r="S28" i="4"/>
  <c r="U28" i="4" s="1"/>
  <c r="O28" i="4"/>
  <c r="N28" i="4"/>
  <c r="M28" i="4"/>
  <c r="L28" i="4"/>
  <c r="Q28" i="4" s="1"/>
  <c r="H28" i="4"/>
  <c r="J28" i="4" s="1"/>
  <c r="S27" i="4"/>
  <c r="U27" i="4" s="1"/>
  <c r="O27" i="4"/>
  <c r="N27" i="4"/>
  <c r="M27" i="4"/>
  <c r="L27" i="4"/>
  <c r="Q27" i="4" s="1"/>
  <c r="H27" i="4"/>
  <c r="J27" i="4" s="1"/>
  <c r="O26" i="4"/>
  <c r="N26" i="4"/>
  <c r="M26" i="4"/>
  <c r="L26" i="4"/>
  <c r="S26" i="4" s="1"/>
  <c r="U26" i="4" s="1"/>
  <c r="H26" i="4"/>
  <c r="J26" i="4" s="1"/>
  <c r="S25" i="4"/>
  <c r="U25" i="4" s="1"/>
  <c r="Q25" i="4"/>
  <c r="O25" i="4"/>
  <c r="N25" i="4"/>
  <c r="M25" i="4"/>
  <c r="L25" i="4"/>
  <c r="H25" i="4"/>
  <c r="J25" i="4" s="1"/>
  <c r="O24" i="4"/>
  <c r="N24" i="4"/>
  <c r="M24" i="4"/>
  <c r="L24" i="4"/>
  <c r="S24" i="4" s="1"/>
  <c r="U24" i="4" s="1"/>
  <c r="H24" i="4"/>
  <c r="J24" i="4" s="1"/>
  <c r="Q23" i="4"/>
  <c r="O23" i="4"/>
  <c r="N23" i="4"/>
  <c r="M23" i="4"/>
  <c r="L23" i="4"/>
  <c r="H23" i="4"/>
  <c r="J23" i="4" s="1"/>
  <c r="O22" i="4"/>
  <c r="N22" i="4"/>
  <c r="M22" i="4"/>
  <c r="L22" i="4"/>
  <c r="S22" i="4" s="1"/>
  <c r="U22" i="4" s="1"/>
  <c r="H22" i="4"/>
  <c r="J22" i="4" s="1"/>
  <c r="O21" i="4"/>
  <c r="N21" i="4"/>
  <c r="M21" i="4"/>
  <c r="L21" i="4"/>
  <c r="J21" i="4"/>
  <c r="H21" i="4"/>
  <c r="O20" i="4"/>
  <c r="N20" i="4"/>
  <c r="M20" i="4"/>
  <c r="L20" i="4"/>
  <c r="S20" i="4" s="1"/>
  <c r="U20" i="4" s="1"/>
  <c r="H20" i="4"/>
  <c r="J20" i="4" s="1"/>
  <c r="O19" i="4"/>
  <c r="N19" i="4"/>
  <c r="M19" i="4"/>
  <c r="L19" i="4"/>
  <c r="H19" i="4"/>
  <c r="J19" i="4" s="1"/>
  <c r="O18" i="4"/>
  <c r="N18" i="4"/>
  <c r="M18" i="4"/>
  <c r="L18" i="4"/>
  <c r="S18" i="4" s="1"/>
  <c r="U18" i="4" s="1"/>
  <c r="H18" i="4"/>
  <c r="J18" i="4" s="1"/>
  <c r="O17" i="4"/>
  <c r="N17" i="4"/>
  <c r="M17" i="4"/>
  <c r="L17" i="4"/>
  <c r="S17" i="4" s="1"/>
  <c r="U17" i="4" s="1"/>
  <c r="H17" i="4"/>
  <c r="J17" i="4" s="1"/>
  <c r="S16" i="4"/>
  <c r="U16" i="4" s="1"/>
  <c r="Q16" i="4"/>
  <c r="O16" i="4"/>
  <c r="N16" i="4"/>
  <c r="M16" i="4"/>
  <c r="L16" i="4"/>
  <c r="H16" i="4"/>
  <c r="J16" i="4" s="1"/>
  <c r="O15" i="4"/>
  <c r="N15" i="4"/>
  <c r="M15" i="4"/>
  <c r="L15" i="4"/>
  <c r="S15" i="4" s="1"/>
  <c r="U15" i="4" s="1"/>
  <c r="H15" i="4"/>
  <c r="J15" i="4" s="1"/>
  <c r="Q14" i="4"/>
  <c r="O14" i="4"/>
  <c r="N14" i="4"/>
  <c r="S14" i="4" s="1"/>
  <c r="U14" i="4" s="1"/>
  <c r="M14" i="4"/>
  <c r="L14" i="4"/>
  <c r="H14" i="4"/>
  <c r="J14" i="4" s="1"/>
  <c r="O13" i="4"/>
  <c r="N13" i="4"/>
  <c r="M13" i="4"/>
  <c r="L13" i="4"/>
  <c r="S13" i="4" s="1"/>
  <c r="U13" i="4" s="1"/>
  <c r="H13" i="4"/>
  <c r="J13" i="4" s="1"/>
  <c r="O12" i="4"/>
  <c r="N12" i="4"/>
  <c r="M12" i="4"/>
  <c r="L12" i="4"/>
  <c r="S12" i="4" s="1"/>
  <c r="U12" i="4" s="1"/>
  <c r="H12" i="4"/>
  <c r="J12" i="4" s="1"/>
  <c r="O11" i="4"/>
  <c r="N11" i="4"/>
  <c r="M11" i="4"/>
  <c r="L11" i="4"/>
  <c r="S11" i="4" s="1"/>
  <c r="U11" i="4" s="1"/>
  <c r="H11" i="4"/>
  <c r="J11" i="4" s="1"/>
  <c r="O10" i="4"/>
  <c r="N10" i="4"/>
  <c r="M10" i="4"/>
  <c r="L10" i="4"/>
  <c r="H10" i="4"/>
  <c r="J10" i="4" s="1"/>
  <c r="O9" i="4"/>
  <c r="N9" i="4"/>
  <c r="M9" i="4"/>
  <c r="L9" i="4"/>
  <c r="S9" i="4" s="1"/>
  <c r="U9" i="4" s="1"/>
  <c r="H9" i="4"/>
  <c r="J9" i="4" s="1"/>
  <c r="O8" i="4"/>
  <c r="N8" i="4"/>
  <c r="M8" i="4"/>
  <c r="L8" i="4"/>
  <c r="H8" i="4"/>
  <c r="J8" i="4" s="1"/>
  <c r="S7" i="4"/>
  <c r="U7" i="4" s="1"/>
  <c r="O7" i="4"/>
  <c r="N7" i="4"/>
  <c r="M7" i="4"/>
  <c r="L7" i="4"/>
  <c r="Q7" i="4" s="1"/>
  <c r="H7" i="4"/>
  <c r="J7" i="4" s="1"/>
  <c r="O6" i="4"/>
  <c r="N6" i="4"/>
  <c r="M6" i="4"/>
  <c r="L6" i="4"/>
  <c r="S6" i="4" s="1"/>
  <c r="U6" i="4" s="1"/>
  <c r="H6" i="4"/>
  <c r="J6" i="4" s="1"/>
  <c r="S5" i="4"/>
  <c r="U5" i="4" s="1"/>
  <c r="Q5" i="4"/>
  <c r="O5" i="4"/>
  <c r="N5" i="4"/>
  <c r="M5" i="4"/>
  <c r="L5" i="4"/>
  <c r="H5" i="4"/>
  <c r="J5" i="4" s="1"/>
  <c r="O4" i="4"/>
  <c r="N4" i="4"/>
  <c r="M4" i="4"/>
  <c r="L4" i="4"/>
  <c r="S4" i="4" s="1"/>
  <c r="U4" i="4" s="1"/>
  <c r="H4" i="4"/>
  <c r="J4" i="4" s="1"/>
  <c r="O3" i="4"/>
  <c r="N3" i="4"/>
  <c r="M3" i="4"/>
  <c r="S3" i="4" s="1"/>
  <c r="U3" i="4" s="1"/>
  <c r="L3" i="4"/>
  <c r="H3" i="4"/>
  <c r="J3" i="4" s="1"/>
  <c r="O2" i="4"/>
  <c r="N2" i="4"/>
  <c r="M2" i="4"/>
  <c r="L2" i="4"/>
  <c r="S2" i="4" s="1"/>
  <c r="U2" i="4" s="1"/>
  <c r="H2" i="4"/>
  <c r="J2" i="4" s="1"/>
  <c r="AS26" i="5" l="1"/>
  <c r="AS22" i="5"/>
  <c r="AT6" i="5"/>
  <c r="AU26" i="5"/>
  <c r="AV22" i="5"/>
  <c r="AT22" i="4"/>
  <c r="AU22" i="4"/>
  <c r="AS22" i="4"/>
  <c r="AV6" i="4"/>
  <c r="AT6" i="4"/>
  <c r="AV22" i="4"/>
  <c r="AS22" i="3"/>
  <c r="AT22" i="3"/>
  <c r="AU22" i="3"/>
  <c r="AV22" i="3"/>
  <c r="Q3" i="4"/>
  <c r="S10" i="4"/>
  <c r="U10" i="4" s="1"/>
  <c r="Q10" i="4"/>
  <c r="S21" i="4"/>
  <c r="U21" i="4" s="1"/>
  <c r="Q21" i="4"/>
  <c r="S8" i="4"/>
  <c r="U8" i="4" s="1"/>
  <c r="Q8" i="4"/>
  <c r="Q12" i="4"/>
  <c r="S19" i="4"/>
  <c r="U19" i="4" s="1"/>
  <c r="Q19" i="4"/>
  <c r="S23" i="4"/>
  <c r="U23" i="4" s="1"/>
  <c r="Q17" i="4"/>
  <c r="Q6" i="4"/>
  <c r="Q26" i="4"/>
  <c r="Q15" i="4"/>
  <c r="Q4" i="4"/>
  <c r="Q24" i="4"/>
  <c r="Q13" i="4"/>
  <c r="Q2" i="4"/>
  <c r="Q22" i="4"/>
  <c r="Q11" i="4"/>
  <c r="Q20" i="4"/>
  <c r="Q9" i="4"/>
  <c r="Q29" i="4"/>
  <c r="Q18" i="4"/>
  <c r="O29" i="3"/>
  <c r="N29" i="3"/>
  <c r="M29" i="3"/>
  <c r="L29" i="3"/>
  <c r="S29" i="3" s="1"/>
  <c r="U29" i="3" s="1"/>
  <c r="H29" i="3"/>
  <c r="J29" i="3" s="1"/>
  <c r="O28" i="3"/>
  <c r="N28" i="3"/>
  <c r="M28" i="3"/>
  <c r="L28" i="3"/>
  <c r="S28" i="3" s="1"/>
  <c r="U28" i="3" s="1"/>
  <c r="H28" i="3"/>
  <c r="J28" i="3" s="1"/>
  <c r="S27" i="3"/>
  <c r="U27" i="3" s="1"/>
  <c r="O27" i="3"/>
  <c r="N27" i="3"/>
  <c r="M27" i="3"/>
  <c r="L27" i="3"/>
  <c r="Q27" i="3" s="1"/>
  <c r="H27" i="3"/>
  <c r="J27" i="3" s="1"/>
  <c r="O26" i="3"/>
  <c r="N26" i="3"/>
  <c r="M26" i="3"/>
  <c r="L26" i="3"/>
  <c r="S26" i="3" s="1"/>
  <c r="U26" i="3" s="1"/>
  <c r="H26" i="3"/>
  <c r="J26" i="3" s="1"/>
  <c r="S25" i="3"/>
  <c r="U25" i="3" s="1"/>
  <c r="Q25" i="3"/>
  <c r="O25" i="3"/>
  <c r="N25" i="3"/>
  <c r="M25" i="3"/>
  <c r="L25" i="3"/>
  <c r="H25" i="3"/>
  <c r="J25" i="3" s="1"/>
  <c r="O24" i="3"/>
  <c r="N24" i="3"/>
  <c r="M24" i="3"/>
  <c r="L24" i="3"/>
  <c r="S24" i="3" s="1"/>
  <c r="U24" i="3" s="1"/>
  <c r="H24" i="3"/>
  <c r="J24" i="3" s="1"/>
  <c r="O23" i="3"/>
  <c r="N23" i="3"/>
  <c r="M23" i="3"/>
  <c r="S23" i="3" s="1"/>
  <c r="U23" i="3" s="1"/>
  <c r="L23" i="3"/>
  <c r="H23" i="3"/>
  <c r="J23" i="3" s="1"/>
  <c r="O22" i="3"/>
  <c r="N22" i="3"/>
  <c r="M22" i="3"/>
  <c r="L22" i="3"/>
  <c r="S22" i="3" s="1"/>
  <c r="U22" i="3" s="1"/>
  <c r="H22" i="3"/>
  <c r="J22" i="3" s="1"/>
  <c r="O21" i="3"/>
  <c r="N21" i="3"/>
  <c r="M21" i="3"/>
  <c r="L21" i="3"/>
  <c r="S21" i="3" s="1"/>
  <c r="U21" i="3" s="1"/>
  <c r="J21" i="3"/>
  <c r="H21" i="3"/>
  <c r="O20" i="3"/>
  <c r="N20" i="3"/>
  <c r="M20" i="3"/>
  <c r="L20" i="3"/>
  <c r="Q20" i="3" s="1"/>
  <c r="H20" i="3"/>
  <c r="J20" i="3" s="1"/>
  <c r="O19" i="3"/>
  <c r="N19" i="3"/>
  <c r="M19" i="3"/>
  <c r="L19" i="3"/>
  <c r="S19" i="3" s="1"/>
  <c r="U19" i="3" s="1"/>
  <c r="H19" i="3"/>
  <c r="J19" i="3" s="1"/>
  <c r="O18" i="3"/>
  <c r="N18" i="3"/>
  <c r="M18" i="3"/>
  <c r="L18" i="3"/>
  <c r="S18" i="3" s="1"/>
  <c r="U18" i="3" s="1"/>
  <c r="H18" i="3"/>
  <c r="J18" i="3" s="1"/>
  <c r="O17" i="3"/>
  <c r="N17" i="3"/>
  <c r="M17" i="3"/>
  <c r="L17" i="3"/>
  <c r="S17" i="3" s="1"/>
  <c r="U17" i="3" s="1"/>
  <c r="H17" i="3"/>
  <c r="J17" i="3" s="1"/>
  <c r="S16" i="3"/>
  <c r="U16" i="3" s="1"/>
  <c r="Q16" i="3"/>
  <c r="O16" i="3"/>
  <c r="N16" i="3"/>
  <c r="M16" i="3"/>
  <c r="L16" i="3"/>
  <c r="H16" i="3"/>
  <c r="J16" i="3" s="1"/>
  <c r="O15" i="3"/>
  <c r="N15" i="3"/>
  <c r="M15" i="3"/>
  <c r="L15" i="3"/>
  <c r="S15" i="3" s="1"/>
  <c r="U15" i="3" s="1"/>
  <c r="H15" i="3"/>
  <c r="J15" i="3" s="1"/>
  <c r="Q14" i="3"/>
  <c r="O14" i="3"/>
  <c r="N14" i="3"/>
  <c r="S14" i="3" s="1"/>
  <c r="U14" i="3" s="1"/>
  <c r="M14" i="3"/>
  <c r="L14" i="3"/>
  <c r="H14" i="3"/>
  <c r="J14" i="3" s="1"/>
  <c r="O13" i="3"/>
  <c r="N13" i="3"/>
  <c r="M13" i="3"/>
  <c r="L13" i="3"/>
  <c r="S13" i="3" s="1"/>
  <c r="U13" i="3" s="1"/>
  <c r="H13" i="3"/>
  <c r="J13" i="3" s="1"/>
  <c r="O12" i="3"/>
  <c r="N12" i="3"/>
  <c r="M12" i="3"/>
  <c r="L12" i="3"/>
  <c r="S12" i="3" s="1"/>
  <c r="U12" i="3" s="1"/>
  <c r="H12" i="3"/>
  <c r="J12" i="3" s="1"/>
  <c r="O11" i="3"/>
  <c r="N11" i="3"/>
  <c r="M11" i="3"/>
  <c r="L11" i="3"/>
  <c r="S11" i="3" s="1"/>
  <c r="U11" i="3" s="1"/>
  <c r="H11" i="3"/>
  <c r="J11" i="3" s="1"/>
  <c r="O10" i="3"/>
  <c r="N10" i="3"/>
  <c r="M10" i="3"/>
  <c r="L10" i="3"/>
  <c r="S10" i="3" s="1"/>
  <c r="U10" i="3" s="1"/>
  <c r="H10" i="3"/>
  <c r="J10" i="3" s="1"/>
  <c r="O9" i="3"/>
  <c r="N9" i="3"/>
  <c r="M9" i="3"/>
  <c r="L9" i="3"/>
  <c r="S9" i="3" s="1"/>
  <c r="U9" i="3" s="1"/>
  <c r="H9" i="3"/>
  <c r="J9" i="3" s="1"/>
  <c r="O8" i="3"/>
  <c r="N8" i="3"/>
  <c r="M8" i="3"/>
  <c r="L8" i="3"/>
  <c r="S8" i="3" s="1"/>
  <c r="U8" i="3" s="1"/>
  <c r="H8" i="3"/>
  <c r="J8" i="3" s="1"/>
  <c r="S7" i="3"/>
  <c r="U7" i="3" s="1"/>
  <c r="O7" i="3"/>
  <c r="N7" i="3"/>
  <c r="M7" i="3"/>
  <c r="L7" i="3"/>
  <c r="Q7" i="3" s="1"/>
  <c r="H7" i="3"/>
  <c r="J7" i="3" s="1"/>
  <c r="O6" i="3"/>
  <c r="N6" i="3"/>
  <c r="M6" i="3"/>
  <c r="L6" i="3"/>
  <c r="S6" i="3" s="1"/>
  <c r="U6" i="3" s="1"/>
  <c r="H6" i="3"/>
  <c r="J6" i="3" s="1"/>
  <c r="S5" i="3"/>
  <c r="U5" i="3" s="1"/>
  <c r="Q5" i="3"/>
  <c r="O5" i="3"/>
  <c r="N5" i="3"/>
  <c r="M5" i="3"/>
  <c r="L5" i="3"/>
  <c r="H5" i="3"/>
  <c r="J5" i="3" s="1"/>
  <c r="O4" i="3"/>
  <c r="N4" i="3"/>
  <c r="M4" i="3"/>
  <c r="L4" i="3"/>
  <c r="S4" i="3" s="1"/>
  <c r="U4" i="3" s="1"/>
  <c r="H4" i="3"/>
  <c r="J4" i="3" s="1"/>
  <c r="O3" i="3"/>
  <c r="N3" i="3"/>
  <c r="M3" i="3"/>
  <c r="S3" i="3" s="1"/>
  <c r="U3" i="3" s="1"/>
  <c r="L3" i="3"/>
  <c r="H3" i="3"/>
  <c r="J3" i="3" s="1"/>
  <c r="O2" i="3"/>
  <c r="N2" i="3"/>
  <c r="M2" i="3"/>
  <c r="L2" i="3"/>
  <c r="S2" i="3" s="1"/>
  <c r="U2" i="3" s="1"/>
  <c r="H2" i="3"/>
  <c r="J2" i="3" s="1"/>
  <c r="Q3" i="3" l="1"/>
  <c r="Q23" i="3"/>
  <c r="Q12" i="3"/>
  <c r="Q21" i="3"/>
  <c r="Q10" i="3"/>
  <c r="Q19" i="3"/>
  <c r="Q8" i="3"/>
  <c r="Q28" i="3"/>
  <c r="Q17" i="3"/>
  <c r="Q4" i="3"/>
  <c r="Q13" i="3"/>
  <c r="Q22" i="3"/>
  <c r="S20" i="3"/>
  <c r="U20" i="3" s="1"/>
  <c r="Q29" i="3"/>
  <c r="Q18" i="3"/>
  <c r="Q6" i="3"/>
  <c r="Q26" i="3"/>
  <c r="Q15" i="3"/>
  <c r="Q24" i="3"/>
  <c r="Q2" i="3"/>
  <c r="Q11" i="3"/>
  <c r="Q9" i="3"/>
  <c r="O29" i="2" l="1"/>
  <c r="N29" i="2"/>
  <c r="M29" i="2"/>
  <c r="L29" i="2"/>
  <c r="S29" i="2" s="1"/>
  <c r="U29" i="2" s="1"/>
  <c r="H29" i="2"/>
  <c r="J29" i="2" s="1"/>
  <c r="S28" i="2"/>
  <c r="U28" i="2" s="1"/>
  <c r="Q28" i="2"/>
  <c r="O28" i="2"/>
  <c r="N28" i="2"/>
  <c r="M28" i="2"/>
  <c r="L28" i="2"/>
  <c r="H28" i="2"/>
  <c r="J28" i="2" s="1"/>
  <c r="O27" i="2"/>
  <c r="N27" i="2"/>
  <c r="M27" i="2"/>
  <c r="L27" i="2"/>
  <c r="S27" i="2" s="1"/>
  <c r="U27" i="2" s="1"/>
  <c r="H27" i="2"/>
  <c r="J27" i="2" s="1"/>
  <c r="S26" i="2"/>
  <c r="U26" i="2" s="1"/>
  <c r="Q26" i="2"/>
  <c r="O26" i="2"/>
  <c r="N26" i="2"/>
  <c r="M26" i="2"/>
  <c r="L26" i="2"/>
  <c r="H26" i="2"/>
  <c r="J26" i="2" s="1"/>
  <c r="O25" i="2"/>
  <c r="N25" i="2"/>
  <c r="M25" i="2"/>
  <c r="L25" i="2"/>
  <c r="S25" i="2" s="1"/>
  <c r="U25" i="2" s="1"/>
  <c r="H25" i="2"/>
  <c r="J25" i="2" s="1"/>
  <c r="O24" i="2"/>
  <c r="N24" i="2"/>
  <c r="M24" i="2"/>
  <c r="L24" i="2"/>
  <c r="S24" i="2" s="1"/>
  <c r="U24" i="2" s="1"/>
  <c r="H24" i="2"/>
  <c r="J24" i="2" s="1"/>
  <c r="O23" i="2"/>
  <c r="N23" i="2"/>
  <c r="M23" i="2"/>
  <c r="L23" i="2"/>
  <c r="S23" i="2" s="1"/>
  <c r="U23" i="2" s="1"/>
  <c r="H23" i="2"/>
  <c r="J23" i="2" s="1"/>
  <c r="O22" i="2"/>
  <c r="N22" i="2"/>
  <c r="M22" i="2"/>
  <c r="L22" i="2"/>
  <c r="H22" i="2"/>
  <c r="J22" i="2" s="1"/>
  <c r="O21" i="2"/>
  <c r="N21" i="2"/>
  <c r="M21" i="2"/>
  <c r="L21" i="2"/>
  <c r="S21" i="2" s="1"/>
  <c r="U21" i="2" s="1"/>
  <c r="H21" i="2"/>
  <c r="J21" i="2" s="1"/>
  <c r="O20" i="2"/>
  <c r="N20" i="2"/>
  <c r="M20" i="2"/>
  <c r="L20" i="2"/>
  <c r="H20" i="2"/>
  <c r="J20" i="2" s="1"/>
  <c r="S19" i="2"/>
  <c r="U19" i="2" s="1"/>
  <c r="O19" i="2"/>
  <c r="N19" i="2"/>
  <c r="M19" i="2"/>
  <c r="L19" i="2"/>
  <c r="Q19" i="2" s="1"/>
  <c r="H19" i="2"/>
  <c r="J19" i="2" s="1"/>
  <c r="O18" i="2"/>
  <c r="N18" i="2"/>
  <c r="M18" i="2"/>
  <c r="L18" i="2"/>
  <c r="S18" i="2" s="1"/>
  <c r="U18" i="2" s="1"/>
  <c r="H18" i="2"/>
  <c r="J18" i="2" s="1"/>
  <c r="S17" i="2"/>
  <c r="U17" i="2" s="1"/>
  <c r="Q17" i="2"/>
  <c r="O17" i="2"/>
  <c r="N17" i="2"/>
  <c r="M17" i="2"/>
  <c r="L17" i="2"/>
  <c r="H17" i="2"/>
  <c r="J17" i="2" s="1"/>
  <c r="O16" i="2"/>
  <c r="N16" i="2"/>
  <c r="M16" i="2"/>
  <c r="L16" i="2"/>
  <c r="S16" i="2" s="1"/>
  <c r="U16" i="2" s="1"/>
  <c r="H16" i="2"/>
  <c r="J16" i="2" s="1"/>
  <c r="O15" i="2"/>
  <c r="N15" i="2"/>
  <c r="M15" i="2"/>
  <c r="S15" i="2" s="1"/>
  <c r="U15" i="2" s="1"/>
  <c r="L15" i="2"/>
  <c r="H15" i="2"/>
  <c r="J15" i="2" s="1"/>
  <c r="O14" i="2"/>
  <c r="N14" i="2"/>
  <c r="M14" i="2"/>
  <c r="L14" i="2"/>
  <c r="S14" i="2" s="1"/>
  <c r="U14" i="2" s="1"/>
  <c r="H14" i="2"/>
  <c r="J14" i="2" s="1"/>
  <c r="O13" i="2"/>
  <c r="N13" i="2"/>
  <c r="M13" i="2"/>
  <c r="L13" i="2"/>
  <c r="J13" i="2"/>
  <c r="H13" i="2"/>
  <c r="O12" i="2"/>
  <c r="N12" i="2"/>
  <c r="M12" i="2"/>
  <c r="L12" i="2"/>
  <c r="S12" i="2" s="1"/>
  <c r="U12" i="2" s="1"/>
  <c r="H12" i="2"/>
  <c r="J12" i="2" s="1"/>
  <c r="O11" i="2"/>
  <c r="N11" i="2"/>
  <c r="M11" i="2"/>
  <c r="L11" i="2"/>
  <c r="H11" i="2"/>
  <c r="J11" i="2" s="1"/>
  <c r="O10" i="2"/>
  <c r="N10" i="2"/>
  <c r="M10" i="2"/>
  <c r="L10" i="2"/>
  <c r="S10" i="2" s="1"/>
  <c r="U10" i="2" s="1"/>
  <c r="H10" i="2"/>
  <c r="J10" i="2" s="1"/>
  <c r="O9" i="2"/>
  <c r="N9" i="2"/>
  <c r="M9" i="2"/>
  <c r="L9" i="2"/>
  <c r="S9" i="2" s="1"/>
  <c r="U9" i="2" s="1"/>
  <c r="H9" i="2"/>
  <c r="J9" i="2" s="1"/>
  <c r="S8" i="2"/>
  <c r="U8" i="2" s="1"/>
  <c r="Q8" i="2"/>
  <c r="O8" i="2"/>
  <c r="N8" i="2"/>
  <c r="M8" i="2"/>
  <c r="L8" i="2"/>
  <c r="H8" i="2"/>
  <c r="J8" i="2" s="1"/>
  <c r="O7" i="2"/>
  <c r="N7" i="2"/>
  <c r="M7" i="2"/>
  <c r="L7" i="2"/>
  <c r="S7" i="2" s="1"/>
  <c r="U7" i="2" s="1"/>
  <c r="H7" i="2"/>
  <c r="J7" i="2" s="1"/>
  <c r="S6" i="2"/>
  <c r="U6" i="2" s="1"/>
  <c r="Q6" i="2"/>
  <c r="O6" i="2"/>
  <c r="N6" i="2"/>
  <c r="M6" i="2"/>
  <c r="L6" i="2"/>
  <c r="H6" i="2"/>
  <c r="J6" i="2" s="1"/>
  <c r="O5" i="2"/>
  <c r="N5" i="2"/>
  <c r="M5" i="2"/>
  <c r="L5" i="2"/>
  <c r="S5" i="2" s="1"/>
  <c r="U5" i="2" s="1"/>
  <c r="H5" i="2"/>
  <c r="J5" i="2" s="1"/>
  <c r="O4" i="2"/>
  <c r="N4" i="2"/>
  <c r="M4" i="2"/>
  <c r="L4" i="2"/>
  <c r="S4" i="2" s="1"/>
  <c r="U4" i="2" s="1"/>
  <c r="H4" i="2"/>
  <c r="J4" i="2" s="1"/>
  <c r="O3" i="2"/>
  <c r="N3" i="2"/>
  <c r="M3" i="2"/>
  <c r="L3" i="2"/>
  <c r="S3" i="2" s="1"/>
  <c r="U3" i="2" s="1"/>
  <c r="H3" i="2"/>
  <c r="J3" i="2" s="1"/>
  <c r="O2" i="2"/>
  <c r="N2" i="2"/>
  <c r="M2" i="2"/>
  <c r="L2" i="2"/>
  <c r="H2" i="2"/>
  <c r="J2" i="2" s="1"/>
  <c r="Q4" i="2" l="1"/>
  <c r="Q24" i="2"/>
  <c r="S2" i="2"/>
  <c r="U2" i="2" s="1"/>
  <c r="Q2" i="2"/>
  <c r="Q15" i="2"/>
  <c r="S22" i="2"/>
  <c r="U22" i="2" s="1"/>
  <c r="Q22" i="2"/>
  <c r="S13" i="2"/>
  <c r="U13" i="2" s="1"/>
  <c r="Q13" i="2"/>
  <c r="S20" i="2"/>
  <c r="U20" i="2" s="1"/>
  <c r="Q20" i="2"/>
  <c r="S11" i="2"/>
  <c r="U11" i="2" s="1"/>
  <c r="Q11" i="2"/>
  <c r="Q9" i="2"/>
  <c r="Q29" i="2"/>
  <c r="Q18" i="2"/>
  <c r="Q7" i="2"/>
  <c r="Q27" i="2"/>
  <c r="Q16" i="2"/>
  <c r="Q5" i="2"/>
  <c r="Q25" i="2"/>
  <c r="Q14" i="2"/>
  <c r="Q3" i="2"/>
  <c r="Q23" i="2"/>
  <c r="Q12" i="2"/>
  <c r="Q21" i="2"/>
  <c r="Q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C1" authorId="0" shapeId="0" xr:uid="{95B29733-605B-4992-A1CE-9F02E25B91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D1" authorId="0" shapeId="0" xr:uid="{E3E2DE4A-948C-4A20-B2E7-A7DDEB49000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E1" authorId="0" shapeId="0" xr:uid="{5357F58B-B204-4F89-8196-16FA9C76B3E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F1" authorId="0" shapeId="0" xr:uid="{68BF0974-A324-4943-A83B-9CDAE7D0B8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G1" authorId="0" shapeId="0" xr:uid="{32B86CAA-6CDD-47D4-8534-5CB52D0B9CC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H1" authorId="0" shapeId="0" xr:uid="{27E0A66F-4669-4D69-9346-BD845601FE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J1" authorId="0" shapeId="0" xr:uid="{A310037A-F72A-4619-B864-F34DB6C8879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K1" authorId="0" shapeId="0" xr:uid="{81B61AD8-6834-49B7-8540-DDA65944012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L1" authorId="0" shapeId="0" xr:uid="{74B15A2C-7B35-4768-B2D0-689D7FFD6C0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M1" authorId="0" shapeId="0" xr:uid="{57DC0080-CA2E-437B-AD55-2668595FD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5821C3E-7702-42E8-98AF-2AEEB13D142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BEC1DF38-0368-4F64-B886-31489178245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579ADFC-13DC-4FE3-8F8D-E2DF0F69AF8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1F18BB27-9B78-4908-BB79-DDF4F981711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D89A5744-A553-40B6-93C9-7475A414DF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54AB6C1-5425-4B34-901E-F8B04208FEC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2FB41A33-12AD-4EF5-BF8C-C1DC76ADEE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EF0360F-1680-4477-8EB9-396CA99359F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9CC2D6EC-C777-4411-8073-7F6F60EC973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AD27C1CC-2071-40E2-9D4D-200B576F2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94993F94-BDFA-4F85-AF9D-D07E101CC7B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4D833AE4-6261-4557-A439-252188F926D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45733659-C839-4090-A05F-69F9E103777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N1" authorId="0" shapeId="0" xr:uid="{F846957E-5C1C-4758-B13F-5E120EAF2B7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O1" authorId="0" shapeId="0" xr:uid="{64F215EE-2565-4240-B5A7-6249E0FC6580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P1" authorId="0" shapeId="0" xr:uid="{4D663904-346E-4D16-ABF9-AFA438FC9AA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72C3F24D-ED4F-4D33-8E78-04EF89AA7D2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847E324C-0A3B-498B-ACE7-8B58F2AA30E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849042D7-CFF2-4CB3-A1B4-E3510AC5993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U1" authorId="0" shapeId="0" xr:uid="{2D46BB8C-5CAE-49A0-BB84-8BA40339598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V1" authorId="0" shapeId="0" xr:uid="{A238EF33-8631-4B01-B4E3-3C74CA9282D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99455A59-2FBD-474E-9A9D-DECA31667E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7832F66-8B48-4E24-97E1-C0EE05B8D0B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EAD86D0-AA81-4E4A-8F01-3369E3A7350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723CB6F-7410-4B54-98C8-934B3C85010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64CD7F87-7927-4C52-8E24-3B5142AB348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17DD4FC-0742-43A5-8D1C-86EF6FD1BE7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C3F2C48F-F5D9-4863-A86E-805B0ABC4AB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1E097D01-69AD-480F-B371-59AF903EA9F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CA359F67-66CC-4054-BAA3-BDAC030F3FC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843E8098-5677-4375-B449-2D76A668BA1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36161DFC-C28D-486F-B2EF-192E5CD7DDD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B003548C-463D-467B-84F4-981F8174B8D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6498F50E-C693-460F-B8E4-5F2746B0279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N1" authorId="0" shapeId="0" xr:uid="{FDA79931-9843-4256-A235-193A75D22D5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O1" authorId="0" shapeId="0" xr:uid="{40C4F4F1-BFD9-47C5-9886-6BD246B12D48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P1" authorId="0" shapeId="0" xr:uid="{EAA9CBDB-22AB-49D4-B4B3-9FD19FFAF29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120B1F82-A1F9-4532-8AC1-651E09D59EE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FE4EAADC-FE40-486F-9503-08F662524306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D5A327ED-1686-4CD6-9C96-52EBDF147155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U1" authorId="0" shapeId="0" xr:uid="{69269D43-108F-4074-A6B6-92AE40858B3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V1" authorId="0" shapeId="0" xr:uid="{B5B33667-732D-42C5-8A43-2407C5FE113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8A98CCE6-F673-4DCF-BF34-A23E9691FA4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190C1DA5-FB46-4552-AC1D-3A34FF29DE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0548EB68-2D97-49BB-9E6D-91378D2F609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C025716C-120C-4183-B993-FEC9727A6D0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9B003EE-1796-4072-BD0F-7129DF7BD9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7DCB7B57-D50F-426D-8704-A56319F1CE7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FAE7C7CD-4146-4D84-85B1-16DB751177D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7EA331E7-FD74-4360-B6BD-64AF961EB7F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3F04B7CE-180A-4C06-9034-24DF5A65CD2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50A482-C61D-4438-B894-172AFAB6939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B5AC927D-73ED-4BAF-BAC8-50807A5AB0C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50CEC55-7F3C-4633-8A8E-EA85FAB6D7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8BC668EC-41E0-45F1-B78F-44C05AC8CE1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N1" authorId="0" shapeId="0" xr:uid="{08A45297-824A-4F7E-BF57-9C4CB590657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O1" authorId="0" shapeId="0" xr:uid="{F908B95E-7BAF-44C3-8849-9AF9800C07B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P1" authorId="0" shapeId="0" xr:uid="{57D5BE19-1F3C-4510-A114-B056E848B64C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7500AE20-8D9F-4144-A747-F04E0AE3E50B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5701AF99-4314-4659-85AC-6AE11BC53F0E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19B5CF74-2103-4767-A6CC-996D553F81C9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U1" authorId="0" shapeId="0" xr:uid="{40A900BC-3F3A-44FF-BE09-21454A888C1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V1" authorId="0" shapeId="0" xr:uid="{8061DC5A-E1F2-41AC-98C2-77E3F4A1C71F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D2" authorId="0" shapeId="0" xr:uid="{0ABA1350-3CD1-4FC7-84D7-3E4B9265F6D1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these samples were left out of fridge for 4-5 days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CD3AF3B4-E3B2-4CF7-B6D4-F5736720074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5DCBE20A-2FC6-4770-8B8A-25A4605A1DF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4F95E5C8-1D22-4657-9ED1-7D0AAA197C0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AD0931D2-34DC-430C-BF3F-2346B072E7B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5547E553-9AFC-4722-9146-D672DD859E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5ECAA316-C82D-4815-9323-6C0E5A42DA4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0FDDEFE1-939A-4532-A352-153BC00FEDC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65C37D65-7F55-4B72-8D68-9EB3935B39C3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8C08E453-8E51-475C-9A36-51B1A9793C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1108657F-17A4-4109-8EC1-EB16C33B987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09FBC346-B1D0-465A-9CC1-1142E66E4E8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8C9F5039-EFCC-4149-8C21-ED099249F8B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D7007BBA-E642-4968-8EE1-8A9995C79A0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  <comment ref="AN1" authorId="0" shapeId="0" xr:uid="{D57E1C5E-8FA5-42AE-9FC1-D81F1E2F830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O1" authorId="0" shapeId="0" xr:uid="{5F5CDB1C-1291-410D-9014-08320D86AF82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P1" authorId="0" shapeId="0" xr:uid="{013B81F3-D5E7-4AC3-A4A4-ABC787903467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Q1" authorId="0" shapeId="0" xr:uid="{A1845352-C18D-48D6-991C-79068419023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S1" authorId="0" shapeId="0" xr:uid="{A52F4BCF-ADD1-4901-846A-4F6EED32488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T1" authorId="0" shapeId="0" xr:uid="{D7F2C888-87C5-453D-BD15-9ECE066C016D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U1" authorId="0" shapeId="0" xr:uid="{B488AC86-1E2C-426A-A5B6-B1FF27D99794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  <comment ref="AV1" authorId="0" shapeId="0" xr:uid="{45A87AEE-2C64-4790-BC49-D10B7762E113}">
      <text>
        <r>
          <rPr>
            <b/>
            <sz val="9"/>
            <color indexed="81"/>
            <rFont val="Tahoma"/>
            <charset val="1"/>
          </rPr>
          <t>Catherine Schlenker:</t>
        </r>
        <r>
          <rPr>
            <sz val="9"/>
            <color indexed="81"/>
            <rFont val="Tahoma"/>
            <charset val="1"/>
          </rPr>
          <t xml:space="preserve">
umol/l/h</t>
        </r>
      </text>
    </comment>
  </commentList>
</comments>
</file>

<file path=xl/sharedStrings.xml><?xml version="1.0" encoding="utf-8"?>
<sst xmlns="http://schemas.openxmlformats.org/spreadsheetml/2006/main" count="341" uniqueCount="68">
  <si>
    <t>T0</t>
  </si>
  <si>
    <t>DIN</t>
  </si>
  <si>
    <t>LP</t>
  </si>
  <si>
    <t>HP</t>
  </si>
  <si>
    <t>DIN_LP</t>
  </si>
  <si>
    <t>DIN_HP</t>
  </si>
  <si>
    <t>Sample_ID</t>
  </si>
  <si>
    <t>Date</t>
  </si>
  <si>
    <t>NO3</t>
  </si>
  <si>
    <t>NO2</t>
  </si>
  <si>
    <t>NH3</t>
  </si>
  <si>
    <t>PO4</t>
  </si>
  <si>
    <t>NO2+3</t>
  </si>
  <si>
    <t>DIN:DIP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</si>
  <si>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</si>
  <si>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</si>
  <si>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</si>
  <si>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</si>
  <si>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</si>
  <si>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</si>
  <si>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</si>
  <si>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</si>
  <si>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</si>
  <si>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</si>
  <si>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</si>
  <si>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</si>
  <si>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</si>
  <si>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</si>
  <si>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</si>
  <si>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</si>
  <si>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</si>
  <si>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</si>
  <si>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</si>
  <si>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</si>
  <si>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</si>
  <si>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</si>
  <si>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</si>
  <si>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</si>
  <si>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</si>
  <si>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</si>
  <si>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</si>
  <si>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</si>
  <si>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mean_NO3</t>
  </si>
  <si>
    <t>mean_NO2</t>
  </si>
  <si>
    <t>mean_NH3</t>
  </si>
  <si>
    <t>mean_PO4</t>
  </si>
  <si>
    <t>mean_NO23</t>
  </si>
  <si>
    <t>mean_DIN</t>
  </si>
  <si>
    <t>mean_DIN:DIP</t>
  </si>
  <si>
    <t>Control</t>
  </si>
  <si>
    <t>initial_NO3</t>
  </si>
  <si>
    <t>initial_NO2</t>
  </si>
  <si>
    <t>initial_NH3</t>
  </si>
  <si>
    <t>initial_PO4</t>
  </si>
  <si>
    <t>NO3_uptake</t>
  </si>
  <si>
    <t>NO2_uptake</t>
  </si>
  <si>
    <t>NH4_uptake</t>
  </si>
  <si>
    <t>PO4_uptake</t>
  </si>
  <si>
    <t>mean_NO3_uptake</t>
  </si>
  <si>
    <t>mean_NO2_uptake</t>
  </si>
  <si>
    <t>mean_NH4_uptake</t>
  </si>
  <si>
    <t>mean_PO4_uptake</t>
  </si>
  <si>
    <t>mean_NO2+3</t>
  </si>
  <si>
    <t>-</t>
  </si>
  <si>
    <t>May</t>
  </si>
  <si>
    <t>June</t>
  </si>
  <si>
    <t>July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</si>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</sst>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Fill="1"/>
    <xf numFmtId="0" fontId="0" fillId="0" borderId="3" xfId="0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7092-9A0A-4E11-97AE-D5907135BCFD}">
  <dimension ref="A1:M29"/>
  <sheetViews>
    <sheetView tabSelected="1" topLeftCell="I1" workbookViewId="0">
      <selection activeCell="E14" sqref="E14"/>
    </sheetView>
  </sheetViews>
  <sheetFormatPr defaultRowHeight="14.4" x14ac:dyDescent="0.3"/>
  <cols>
    <col min="1" max="1" width="9.77734375" bestFit="1" customWidth="1"/>
    <col min="3" max="8" width="12" bestFit="1" customWidth="1"/>
    <col min="9" max="9" width="12.6640625" bestFit="1" customWidth="1"/>
    <col min="10" max="12" width="16.33203125" bestFit="1" customWidth="1"/>
    <col min="13" max="13" width="16.109375" bestFit="1" customWidth="1"/>
  </cols>
  <sheetData>
    <row r="1" spans="1:13" x14ac:dyDescent="0.3">
      <c r="A1" s="10"/>
      <c r="B1" s="12"/>
      <c r="C1" s="10" t="s">
        <v>42</v>
      </c>
      <c r="D1" s="10" t="s">
        <v>43</v>
      </c>
      <c r="E1" s="10" t="s">
        <v>44</v>
      </c>
      <c r="F1" s="10" t="s">
        <v>45</v>
      </c>
      <c r="G1" s="10" t="s">
        <v>62</v>
      </c>
      <c r="H1" s="10" t="s">
        <v>47</v>
      </c>
      <c r="I1" s="10" t="s">
        <v>48</v>
      </c>
      <c r="J1" s="10" t="s">
        <v>58</v>
      </c>
      <c r="K1" s="10" t="s">
        <v>59</v>
      </c>
      <c r="L1" s="10" t="s">
        <v>60</v>
      </c>
      <c r="M1" s="10" t="s">
        <v>61</v>
      </c>
    </row>
    <row r="2" spans="1:13" x14ac:dyDescent="0.3">
      <c r="A2" t="s">
        <v>64</v>
      </c>
      <c r="B2" s="8" t="s">
        <v>0</v>
      </c>
      <c r="C2">
        <v>0.62455389007851536</v>
      </c>
      <c r="D2">
        <v>0.60135617416131337</v>
      </c>
      <c r="E2">
        <v>0.17844396859386152</v>
      </c>
      <c r="F2">
        <v>0.19373587342589604</v>
      </c>
      <c r="G2">
        <v>1.2259100642398286</v>
      </c>
      <c r="H2">
        <v>1.4043540328336901</v>
      </c>
      <c r="I2">
        <v>7.2488073994765641</v>
      </c>
    </row>
    <row r="3" spans="1:13" x14ac:dyDescent="0.3">
      <c r="A3" t="s">
        <v>64</v>
      </c>
      <c r="B3" s="8" t="s">
        <v>49</v>
      </c>
      <c r="C3">
        <v>0.17844396859386152</v>
      </c>
      <c r="D3">
        <v>0.59957173447537471</v>
      </c>
      <c r="E3">
        <v>1.409707351891506</v>
      </c>
      <c r="F3">
        <v>9.6867936712948022E-2</v>
      </c>
      <c r="G3">
        <v>0.77801570306923618</v>
      </c>
      <c r="H3">
        <v>2.1877230549607423</v>
      </c>
      <c r="I3">
        <v>23.243158160837496</v>
      </c>
      <c r="J3">
        <v>9.2939566975969549E-3</v>
      </c>
      <c r="K3">
        <v>3.7175826790388888E-5</v>
      </c>
      <c r="L3">
        <v>-2.5651320485367592E-2</v>
      </c>
      <c r="M3">
        <v>2.0180820148530836E-3</v>
      </c>
    </row>
    <row r="4" spans="1:13" s="13" customFormat="1" x14ac:dyDescent="0.3">
      <c r="A4" s="13" t="s">
        <v>64</v>
      </c>
      <c r="B4" s="14" t="s">
        <v>1</v>
      </c>
      <c r="C4" s="13">
        <v>1.1241970021413277</v>
      </c>
      <c r="D4" s="13">
        <v>0.67630264097073522</v>
      </c>
      <c r="E4" s="13">
        <v>15.417558886509635</v>
      </c>
      <c r="F4" s="13">
        <v>0.12108492089118503</v>
      </c>
      <c r="G4" s="13">
        <v>1.800499643112063</v>
      </c>
      <c r="H4" s="13">
        <v>17.2180585296217</v>
      </c>
      <c r="I4" s="13">
        <v>140.18198756840351</v>
      </c>
      <c r="J4" s="13">
        <v>0.19792410183202472</v>
      </c>
      <c r="K4" s="13">
        <v>-1.5613847251962881E-3</v>
      </c>
      <c r="L4" s="13">
        <v>-0.10914822745657864</v>
      </c>
      <c r="M4" s="13">
        <v>1.5135615111398128E-3</v>
      </c>
    </row>
    <row r="5" spans="1:13" x14ac:dyDescent="0.3">
      <c r="A5" t="s">
        <v>64</v>
      </c>
      <c r="B5" s="8" t="s">
        <v>2</v>
      </c>
      <c r="C5">
        <v>0.16059957173447539</v>
      </c>
      <c r="D5">
        <v>0.79586009992862239</v>
      </c>
      <c r="E5">
        <v>14.471805852962172</v>
      </c>
      <c r="F5">
        <v>2.6719405876654827</v>
      </c>
      <c r="G5">
        <v>0.95645967166309787</v>
      </c>
      <c r="H5">
        <v>15.428265524625269</v>
      </c>
      <c r="I5">
        <v>5.6930966773269933</v>
      </c>
      <c r="J5" s="11">
        <v>9.6657149655008327E-3</v>
      </c>
      <c r="K5" s="11">
        <v>-4.0521651201522717E-3</v>
      </c>
      <c r="L5" s="11">
        <v>-0.29777837259100642</v>
      </c>
      <c r="M5" s="11">
        <v>5.2537401786675278E-2</v>
      </c>
    </row>
    <row r="6" spans="1:13" x14ac:dyDescent="0.3">
      <c r="A6" t="s">
        <v>64</v>
      </c>
      <c r="B6" s="8" t="s">
        <v>3</v>
      </c>
      <c r="C6">
        <v>0.28551034975017842</v>
      </c>
      <c r="D6">
        <v>0.76195574589578874</v>
      </c>
      <c r="E6">
        <v>8.6902212705210573</v>
      </c>
      <c r="F6">
        <v>15.426218921536972</v>
      </c>
      <c r="G6">
        <v>1.0474660956459672</v>
      </c>
      <c r="H6">
        <v>9.7376873661670231</v>
      </c>
      <c r="I6">
        <v>0.60466472844592545</v>
      </c>
      <c r="J6" s="11">
        <v>7.0634070901736861E-3</v>
      </c>
      <c r="K6" s="11">
        <v>-3.3458244111349029E-3</v>
      </c>
      <c r="L6" s="11">
        <v>-0.1773286937901499</v>
      </c>
      <c r="M6" s="11">
        <v>9.9323269831019273E-2</v>
      </c>
    </row>
    <row r="7" spans="1:13" s="13" customFormat="1" x14ac:dyDescent="0.3">
      <c r="A7" s="13" t="s">
        <v>64</v>
      </c>
      <c r="B7" s="14" t="s">
        <v>4</v>
      </c>
      <c r="C7" s="13">
        <v>0</v>
      </c>
      <c r="D7" s="13">
        <v>0.62455389007851536</v>
      </c>
      <c r="E7" s="13">
        <v>7.5660242683797287</v>
      </c>
      <c r="F7" s="13">
        <v>1.2108492089118503</v>
      </c>
      <c r="G7" s="13">
        <v>0.62455389007851536</v>
      </c>
      <c r="H7" s="13">
        <v>8.1905781584582442</v>
      </c>
      <c r="I7" s="13">
        <v>7.7045092035545277</v>
      </c>
      <c r="J7" s="13">
        <v>0.22134487270996905</v>
      </c>
      <c r="K7" s="13">
        <v>-4.8328574827504139E-4</v>
      </c>
      <c r="L7" s="13">
        <v>5.4425410421127744E-2</v>
      </c>
      <c r="M7" s="13">
        <v>8.2976805510709295E-2</v>
      </c>
    </row>
    <row r="8" spans="1:13" s="13" customFormat="1" x14ac:dyDescent="0.3">
      <c r="A8" s="13" t="s">
        <v>64</v>
      </c>
      <c r="B8" s="14" t="s">
        <v>5</v>
      </c>
      <c r="C8" s="13">
        <v>0.12491077801570308</v>
      </c>
      <c r="D8" s="13">
        <v>0.63704496788008569</v>
      </c>
      <c r="E8" s="13">
        <v>1.3026409707351891</v>
      </c>
      <c r="F8" s="13">
        <v>12.261866322247336</v>
      </c>
      <c r="G8" s="13">
        <v>0.76195574589578885</v>
      </c>
      <c r="H8" s="13">
        <v>2.064596716630978</v>
      </c>
      <c r="I8" s="13">
        <v>0.17591930000827566</v>
      </c>
      <c r="J8" s="13">
        <v>0.21874256483464191</v>
      </c>
      <c r="K8" s="13">
        <v>-7.4351653580775716E-4</v>
      </c>
      <c r="L8" s="13">
        <v>0.18491256245538901</v>
      </c>
      <c r="M8" s="13">
        <v>0.16524728231621999</v>
      </c>
    </row>
    <row r="9" spans="1:13" s="3" customFormat="1" x14ac:dyDescent="0.3">
      <c r="A9" s="3" t="s">
        <v>65</v>
      </c>
      <c r="B9" s="9" t="s">
        <v>0</v>
      </c>
      <c r="C9" s="3">
        <v>0</v>
      </c>
      <c r="D9" s="3">
        <v>0.66559600285510356</v>
      </c>
      <c r="E9" s="3">
        <v>2.7837259100642395</v>
      </c>
      <c r="F9" s="3">
        <v>0</v>
      </c>
      <c r="G9" s="3">
        <v>0.66559600285510356</v>
      </c>
      <c r="H9" s="3">
        <v>3.4493219129193431</v>
      </c>
      <c r="I9" s="3" t="e">
        <v>#DIV/0!</v>
      </c>
    </row>
    <row r="10" spans="1:13" s="3" customFormat="1" x14ac:dyDescent="0.3">
      <c r="A10" s="3" t="s">
        <v>65</v>
      </c>
      <c r="B10" s="9" t="s">
        <v>49</v>
      </c>
      <c r="C10" s="3">
        <v>0.30335474660956463</v>
      </c>
      <c r="D10" s="3">
        <v>0.63347608850820847</v>
      </c>
      <c r="E10" s="3">
        <v>1.1420413990007139</v>
      </c>
      <c r="F10" s="3">
        <v>0</v>
      </c>
      <c r="G10" s="3">
        <v>0.9368308351177731</v>
      </c>
      <c r="H10" s="3">
        <v>2.0788722341184869</v>
      </c>
      <c r="I10" s="3" t="e">
        <v>#DIV/0!</v>
      </c>
      <c r="J10" s="3">
        <v>-6.3198905543659298E-3</v>
      </c>
      <c r="K10" s="3">
        <v>6.6916488222698177E-4</v>
      </c>
      <c r="L10" s="3">
        <v>3.4201760647156784E-2</v>
      </c>
      <c r="M10" s="3">
        <v>0</v>
      </c>
    </row>
    <row r="11" spans="1:13" s="15" customFormat="1" x14ac:dyDescent="0.3">
      <c r="A11" s="15" t="s">
        <v>65</v>
      </c>
      <c r="B11" s="16" t="s">
        <v>1</v>
      </c>
      <c r="C11" s="15">
        <v>7.4411134903640264</v>
      </c>
      <c r="D11" s="15">
        <v>0.71199143468950754</v>
      </c>
      <c r="E11" s="15">
        <v>2.1948608137044969</v>
      </c>
      <c r="F11" s="15">
        <v>0</v>
      </c>
      <c r="G11" s="15">
        <v>8.1531049250535332</v>
      </c>
      <c r="H11" s="15">
        <v>10.347965738758031</v>
      </c>
      <c r="I11" s="15" t="e">
        <v>#DIV/0!</v>
      </c>
      <c r="J11" s="15">
        <v>5.331013561741612E-2</v>
      </c>
      <c r="K11" s="15">
        <v>-9.6657149655008301E-4</v>
      </c>
      <c r="L11" s="15">
        <v>0.22060135617416132</v>
      </c>
      <c r="M11" s="15">
        <v>0</v>
      </c>
    </row>
    <row r="12" spans="1:13" s="3" customFormat="1" x14ac:dyDescent="0.3">
      <c r="A12" s="3" t="s">
        <v>65</v>
      </c>
      <c r="B12" s="9" t="s">
        <v>2</v>
      </c>
      <c r="C12" s="3">
        <v>0.39257673090649536</v>
      </c>
      <c r="D12" s="3">
        <v>0.63704496788008569</v>
      </c>
      <c r="E12" s="3">
        <v>1.7130620985010707</v>
      </c>
      <c r="F12" s="3">
        <v>2.437843073942525</v>
      </c>
      <c r="G12" s="3">
        <v>1.0296216987865809</v>
      </c>
      <c r="H12" s="3">
        <v>2.7426837972876519</v>
      </c>
      <c r="I12" s="3">
        <v>1.1495016913498617</v>
      </c>
      <c r="J12" s="3">
        <v>-8.1786818938853201E-3</v>
      </c>
      <c r="K12" s="3">
        <v>5.9481322864620627E-4</v>
      </c>
      <c r="L12" s="3">
        <v>2.2305496074232684E-2</v>
      </c>
      <c r="M12" s="3">
        <v>5.3378269292864058E-2</v>
      </c>
    </row>
    <row r="13" spans="1:13" s="3" customFormat="1" x14ac:dyDescent="0.3">
      <c r="A13" s="3" t="s">
        <v>65</v>
      </c>
      <c r="B13" s="9" t="s">
        <v>3</v>
      </c>
      <c r="C13" s="3">
        <v>0.94575303354746609</v>
      </c>
      <c r="D13" s="3">
        <v>0.63347608850820847</v>
      </c>
      <c r="E13" s="3">
        <v>0</v>
      </c>
      <c r="F13" s="3">
        <v>16.015498869874072</v>
      </c>
      <c r="G13" s="3">
        <v>1.5792291220556745</v>
      </c>
      <c r="H13" s="3">
        <v>1.5792291220556745</v>
      </c>
      <c r="I13" s="3">
        <v>9.7636503625186957E-2</v>
      </c>
      <c r="J13" s="3">
        <v>-1.9703188198905545E-2</v>
      </c>
      <c r="K13" s="3">
        <v>6.6916488222698231E-4</v>
      </c>
      <c r="L13" s="3">
        <v>5.7994289793004992E-2</v>
      </c>
      <c r="M13" s="3">
        <v>8.301044021095684E-2</v>
      </c>
    </row>
    <row r="14" spans="1:13" s="15" customFormat="1" x14ac:dyDescent="0.3">
      <c r="A14" s="15" t="s">
        <v>65</v>
      </c>
      <c r="B14" s="16" t="s">
        <v>4</v>
      </c>
      <c r="C14" s="15">
        <v>1.7844396859386154E-2</v>
      </c>
      <c r="D14" s="15">
        <v>0.64596716630977868</v>
      </c>
      <c r="E14" s="15">
        <v>0</v>
      </c>
      <c r="F14" s="15">
        <v>1.8566354536648371</v>
      </c>
      <c r="G14" s="15">
        <v>0.6638115631691649</v>
      </c>
      <c r="H14" s="15">
        <v>0.6638115631691649</v>
      </c>
      <c r="I14" s="15">
        <v>0.36058412552717789</v>
      </c>
      <c r="J14" s="15">
        <v>0.20796157506542948</v>
      </c>
      <c r="K14" s="15">
        <v>4.0893409469426774E-4</v>
      </c>
      <c r="L14" s="15">
        <v>0.26632762312633834</v>
      </c>
      <c r="M14" s="15">
        <v>6.5486761381982561E-2</v>
      </c>
    </row>
    <row r="15" spans="1:13" s="15" customFormat="1" x14ac:dyDescent="0.3">
      <c r="A15" s="15" t="s">
        <v>65</v>
      </c>
      <c r="B15" s="16" t="s">
        <v>5</v>
      </c>
      <c r="C15" s="15">
        <v>0.7137758743754461</v>
      </c>
      <c r="D15" s="15">
        <v>0.66202712348322623</v>
      </c>
      <c r="E15" s="15">
        <v>0</v>
      </c>
      <c r="F15" s="15">
        <v>14.505973522763966</v>
      </c>
      <c r="G15" s="15">
        <v>1.3758029978586723</v>
      </c>
      <c r="H15" s="15">
        <v>1.3758029978586723</v>
      </c>
      <c r="I15" s="15">
        <v>9.7452976693740548E-2</v>
      </c>
      <c r="J15" s="15">
        <v>0.19346300261717822</v>
      </c>
      <c r="K15" s="15">
        <v>7.4351653580777152E-5</v>
      </c>
      <c r="L15" s="15">
        <v>0.26632762312633834</v>
      </c>
      <c r="M15" s="15">
        <v>0.11445888494241736</v>
      </c>
    </row>
    <row r="16" spans="1:13" x14ac:dyDescent="0.3">
      <c r="A16" s="11" t="s">
        <v>66</v>
      </c>
      <c r="B16" s="8" t="s">
        <v>0</v>
      </c>
      <c r="C16">
        <v>0</v>
      </c>
      <c r="D16" t="s">
        <v>63</v>
      </c>
      <c r="E16" t="s">
        <v>63</v>
      </c>
      <c r="F16">
        <v>0</v>
      </c>
      <c r="G16">
        <f>C16</f>
        <v>0</v>
      </c>
      <c r="H16">
        <f>C16</f>
        <v>0</v>
      </c>
      <c r="I16" t="e">
        <v>#DIV/0!</v>
      </c>
    </row>
    <row r="17" spans="1:13" x14ac:dyDescent="0.3">
      <c r="A17" s="11" t="s">
        <v>66</v>
      </c>
      <c r="B17" s="8" t="s">
        <v>49</v>
      </c>
      <c r="C17">
        <v>0</v>
      </c>
      <c r="D17" t="s">
        <v>63</v>
      </c>
      <c r="E17" t="s">
        <v>63</v>
      </c>
      <c r="F17">
        <v>0.54084597998062645</v>
      </c>
      <c r="G17">
        <f t="shared" ref="G17:G22" si="0">C17</f>
        <v>0</v>
      </c>
      <c r="H17">
        <f t="shared" ref="H17:H22" si="1">C17</f>
        <v>0</v>
      </c>
      <c r="I17" t="e">
        <v>#DIV/0!</v>
      </c>
      <c r="J17">
        <v>0</v>
      </c>
      <c r="K17" t="s">
        <v>63</v>
      </c>
      <c r="L17" t="s">
        <v>63</v>
      </c>
      <c r="M17">
        <v>-1.1267624582929717E-2</v>
      </c>
    </row>
    <row r="18" spans="1:13" s="13" customFormat="1" x14ac:dyDescent="0.3">
      <c r="A18" s="13" t="s">
        <v>66</v>
      </c>
      <c r="B18" s="14" t="s">
        <v>1</v>
      </c>
      <c r="C18" s="13">
        <v>2.5695931477516059</v>
      </c>
      <c r="D18" s="13" t="s">
        <v>63</v>
      </c>
      <c r="E18" s="13" t="s">
        <v>63</v>
      </c>
      <c r="F18" s="13">
        <v>0</v>
      </c>
      <c r="G18" s="13">
        <f t="shared" si="0"/>
        <v>2.5695931477516059</v>
      </c>
      <c r="H18" s="13">
        <f t="shared" si="1"/>
        <v>2.5695931477516059</v>
      </c>
      <c r="I18" s="13" t="e">
        <v>#DIV/0!</v>
      </c>
      <c r="J18" s="13">
        <v>0.15480014275517487</v>
      </c>
      <c r="K18" s="13" t="s">
        <v>63</v>
      </c>
      <c r="L18" s="13" t="s">
        <v>63</v>
      </c>
      <c r="M18" s="13">
        <v>0</v>
      </c>
    </row>
    <row r="19" spans="1:13" x14ac:dyDescent="0.3">
      <c r="A19" s="11" t="s">
        <v>66</v>
      </c>
      <c r="B19" s="8" t="s">
        <v>2</v>
      </c>
      <c r="C19">
        <v>0</v>
      </c>
      <c r="D19" t="s">
        <v>63</v>
      </c>
      <c r="E19" t="s">
        <v>63</v>
      </c>
      <c r="F19">
        <v>4.0442363577655795</v>
      </c>
      <c r="G19">
        <f t="shared" si="0"/>
        <v>0</v>
      </c>
      <c r="H19">
        <f t="shared" si="1"/>
        <v>0</v>
      </c>
      <c r="I19">
        <v>8.5230453327545863E-2</v>
      </c>
      <c r="J19">
        <v>0</v>
      </c>
      <c r="K19" t="s">
        <v>63</v>
      </c>
      <c r="L19" t="s">
        <v>63</v>
      </c>
      <c r="M19">
        <v>1.991174254655043E-2</v>
      </c>
    </row>
    <row r="20" spans="1:13" x14ac:dyDescent="0.3">
      <c r="A20" s="11" t="s">
        <v>66</v>
      </c>
      <c r="B20" s="8" t="s">
        <v>3</v>
      </c>
      <c r="C20">
        <v>0</v>
      </c>
      <c r="D20" t="s">
        <v>63</v>
      </c>
      <c r="E20" t="s">
        <v>63</v>
      </c>
      <c r="F20">
        <v>18.130448821440108</v>
      </c>
      <c r="G20">
        <f t="shared" si="0"/>
        <v>0</v>
      </c>
      <c r="H20">
        <f t="shared" si="1"/>
        <v>0</v>
      </c>
      <c r="I20">
        <v>2.2506517887322053E-2</v>
      </c>
      <c r="J20">
        <v>0</v>
      </c>
      <c r="K20" t="s">
        <v>63</v>
      </c>
      <c r="L20" t="s">
        <v>63</v>
      </c>
      <c r="M20">
        <v>3.8948982886664464E-2</v>
      </c>
    </row>
    <row r="21" spans="1:13" s="13" customFormat="1" x14ac:dyDescent="0.3">
      <c r="A21" s="13" t="s">
        <v>66</v>
      </c>
      <c r="B21" s="14" t="s">
        <v>4</v>
      </c>
      <c r="C21" s="13">
        <v>0</v>
      </c>
      <c r="D21" s="13" t="s">
        <v>63</v>
      </c>
      <c r="E21" s="13" t="s">
        <v>63</v>
      </c>
      <c r="F21" s="13">
        <v>2.1230222796254443</v>
      </c>
      <c r="G21" s="13">
        <f t="shared" si="0"/>
        <v>0</v>
      </c>
      <c r="H21" s="13">
        <f t="shared" si="1"/>
        <v>0</v>
      </c>
      <c r="I21" s="13">
        <v>0.26083232652953758</v>
      </c>
      <c r="J21" s="13">
        <v>0.20833333333333334</v>
      </c>
      <c r="K21" s="13" t="s">
        <v>63</v>
      </c>
      <c r="L21" s="13" t="s">
        <v>63</v>
      </c>
      <c r="M21" s="13">
        <v>5.9937035841136584E-2</v>
      </c>
    </row>
    <row r="22" spans="1:13" s="13" customFormat="1" x14ac:dyDescent="0.3">
      <c r="A22" s="13" t="s">
        <v>66</v>
      </c>
      <c r="B22" s="14" t="s">
        <v>5</v>
      </c>
      <c r="C22" s="13">
        <v>0</v>
      </c>
      <c r="D22" s="13" t="s">
        <v>63</v>
      </c>
      <c r="E22" s="13" t="s">
        <v>63</v>
      </c>
      <c r="F22" s="13">
        <v>14.909589925734583</v>
      </c>
      <c r="G22" s="13">
        <f t="shared" si="0"/>
        <v>0</v>
      </c>
      <c r="H22" s="13">
        <f t="shared" si="1"/>
        <v>0</v>
      </c>
      <c r="I22" s="13">
        <v>7.3580822576209723E-2</v>
      </c>
      <c r="J22" s="13">
        <v>0.20833333333333334</v>
      </c>
      <c r="K22" s="13" t="s">
        <v>63</v>
      </c>
      <c r="L22" s="13" t="s">
        <v>63</v>
      </c>
      <c r="M22" s="13">
        <v>0.10605020988052949</v>
      </c>
    </row>
    <row r="23" spans="1:13" s="3" customFormat="1" x14ac:dyDescent="0.3">
      <c r="A23" s="3" t="s">
        <v>67</v>
      </c>
      <c r="B23" s="9" t="s">
        <v>0</v>
      </c>
      <c r="C23" s="3">
        <v>1.1955745895788723</v>
      </c>
      <c r="D23" s="3">
        <v>0.34439685938615272</v>
      </c>
      <c r="E23" s="3">
        <v>3.3012134189864382</v>
      </c>
      <c r="F23" s="3">
        <v>0</v>
      </c>
      <c r="G23" s="3">
        <v>1.5399714489650251</v>
      </c>
      <c r="H23" s="3">
        <v>4.8411848679514637</v>
      </c>
      <c r="I23" s="3" t="e">
        <v>#DIV/0!</v>
      </c>
    </row>
    <row r="24" spans="1:13" s="3" customFormat="1" x14ac:dyDescent="0.3">
      <c r="A24" s="3" t="s">
        <v>67</v>
      </c>
      <c r="B24" s="9" t="s">
        <v>49</v>
      </c>
      <c r="C24" s="3">
        <v>1.85581727337616</v>
      </c>
      <c r="D24" s="3">
        <v>0.29264810849393291</v>
      </c>
      <c r="E24" s="3">
        <v>7.4946466809421839</v>
      </c>
      <c r="F24" s="3">
        <v>0</v>
      </c>
      <c r="G24" s="3">
        <v>2.1484653818700932</v>
      </c>
      <c r="H24" s="3">
        <v>9.6431120628122766</v>
      </c>
      <c r="I24" s="3" t="e">
        <v>#DIV/0!</v>
      </c>
      <c r="J24" s="3">
        <v>-1.3755055912443493E-2</v>
      </c>
      <c r="K24" s="3">
        <v>1.0780989769212459E-3</v>
      </c>
      <c r="L24" s="3">
        <v>-8.7363192957411379E-2</v>
      </c>
      <c r="M24" s="3">
        <v>0</v>
      </c>
    </row>
    <row r="25" spans="1:13" s="15" customFormat="1" x14ac:dyDescent="0.3">
      <c r="A25" s="15" t="s">
        <v>67</v>
      </c>
      <c r="B25" s="16" t="s">
        <v>1</v>
      </c>
      <c r="C25" s="15">
        <v>1.6416845110635263</v>
      </c>
      <c r="D25" s="15">
        <v>0.33190578158458245</v>
      </c>
      <c r="E25" s="15">
        <v>1.3918629550321198</v>
      </c>
      <c r="F25" s="15">
        <v>0</v>
      </c>
      <c r="G25" s="15">
        <v>1.9735902926481086</v>
      </c>
      <c r="H25" s="15">
        <v>3.3654532476802284</v>
      </c>
      <c r="I25" s="15" t="e">
        <v>#DIV/0!</v>
      </c>
      <c r="J25" s="15">
        <v>0.19903937663573637</v>
      </c>
      <c r="K25" s="15">
        <v>2.602307875327137E-4</v>
      </c>
      <c r="L25" s="15">
        <v>0.24811146799904832</v>
      </c>
      <c r="M25" s="15">
        <v>0</v>
      </c>
    </row>
    <row r="26" spans="1:13" s="3" customFormat="1" x14ac:dyDescent="0.3">
      <c r="A26" s="3" t="s">
        <v>67</v>
      </c>
      <c r="B26" s="9" t="s">
        <v>2</v>
      </c>
      <c r="C26" s="3">
        <v>1.6059957173447539</v>
      </c>
      <c r="D26" s="3">
        <v>0.2908636688079943</v>
      </c>
      <c r="E26" s="3">
        <v>0.42826552462526768</v>
      </c>
      <c r="F26" s="3">
        <v>1.2835001614465613</v>
      </c>
      <c r="G26" s="3">
        <v>1.8968593861527481</v>
      </c>
      <c r="H26" s="3">
        <v>2.3251249107780154</v>
      </c>
      <c r="I26" s="3">
        <v>1.8511045462225522</v>
      </c>
      <c r="J26" s="3">
        <v>-8.5504401617891995E-3</v>
      </c>
      <c r="K26" s="3">
        <v>1.1152748037116336E-3</v>
      </c>
      <c r="L26" s="3">
        <v>5.9853081132524383E-2</v>
      </c>
      <c r="M26" s="3">
        <v>7.7427079969863311E-2</v>
      </c>
    </row>
    <row r="27" spans="1:13" s="3" customFormat="1" x14ac:dyDescent="0.3">
      <c r="A27" s="3" t="s">
        <v>67</v>
      </c>
      <c r="B27" s="9" t="s">
        <v>3</v>
      </c>
      <c r="C27" s="3">
        <v>1.9628836545324768</v>
      </c>
      <c r="D27" s="3">
        <v>0.35688793718772305</v>
      </c>
      <c r="E27" s="3">
        <v>2.1948608137044969</v>
      </c>
      <c r="F27" s="3">
        <v>12.245721666128514</v>
      </c>
      <c r="G27" s="3">
        <v>2.3197715917201998</v>
      </c>
      <c r="H27" s="3">
        <v>4.5146324054246971</v>
      </c>
      <c r="I27" s="3">
        <v>0.36323835393655601</v>
      </c>
      <c r="J27" s="3">
        <v>-1.5985605519866761E-2</v>
      </c>
      <c r="K27" s="3">
        <v>-2.6023078753271511E-4</v>
      </c>
      <c r="L27" s="3">
        <v>2.3049012610040442E-2</v>
      </c>
      <c r="M27" s="3">
        <v>0.16154746528898933</v>
      </c>
    </row>
    <row r="28" spans="1:13" s="15" customFormat="1" x14ac:dyDescent="0.3">
      <c r="A28" s="15" t="s">
        <v>67</v>
      </c>
      <c r="B28" s="16" t="s">
        <v>4</v>
      </c>
      <c r="C28" s="15">
        <v>1.7309064953604567</v>
      </c>
      <c r="D28" s="15">
        <v>0.3640256959314776</v>
      </c>
      <c r="E28" s="15">
        <v>1.4632405424696646</v>
      </c>
      <c r="F28" s="15">
        <v>0</v>
      </c>
      <c r="G28" s="15">
        <v>2.0949321912919343</v>
      </c>
      <c r="H28" s="15">
        <v>3.5581727337615989</v>
      </c>
      <c r="I28" s="15" t="e">
        <v>#DIV/0!</v>
      </c>
      <c r="J28" s="15">
        <v>0.19718058529621699</v>
      </c>
      <c r="K28" s="15">
        <v>-4.0893409469426682E-4</v>
      </c>
      <c r="L28" s="15">
        <v>0.24662443492743283</v>
      </c>
      <c r="M28" s="15">
        <v>0.10416666666666667</v>
      </c>
    </row>
    <row r="29" spans="1:13" s="15" customFormat="1" x14ac:dyDescent="0.3">
      <c r="A29" s="15" t="s">
        <v>67</v>
      </c>
      <c r="B29" s="16" t="s">
        <v>5</v>
      </c>
      <c r="C29" s="15">
        <v>1.85581727337616</v>
      </c>
      <c r="D29" s="15">
        <v>0.39257673090649536</v>
      </c>
      <c r="E29" s="15">
        <v>7.2448251249107791</v>
      </c>
      <c r="F29" s="15">
        <v>14.086212463674524</v>
      </c>
      <c r="G29" s="15">
        <v>2.2483940042826553</v>
      </c>
      <c r="H29" s="15">
        <v>9.4932191291934345</v>
      </c>
      <c r="I29" s="15">
        <v>0.66135489529193792</v>
      </c>
      <c r="J29" s="15">
        <v>0.19457827742088984</v>
      </c>
      <c r="K29" s="15">
        <v>-1.0037473233404717E-3</v>
      </c>
      <c r="L29" s="15">
        <v>0.12617475612657625</v>
      </c>
      <c r="M29" s="15">
        <v>0.12320390700678074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7CF8-C1B6-4F9A-B6F0-9ECF419C19DF}">
  <dimension ref="A1:AV29"/>
  <sheetViews>
    <sheetView workbookViewId="0">
      <pane xSplit="1" topLeftCell="H1" activePane="topRight" state="frozen"/>
      <selection pane="topRight" activeCell="U1" activeCellId="2" sqref="Q1 S1 U1"/>
    </sheetView>
  </sheetViews>
  <sheetFormatPr defaultRowHeight="14.4" x14ac:dyDescent="0.3"/>
  <sheetData>
    <row r="1" spans="1:4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54</v>
      </c>
      <c r="AO1" t="s">
        <v>55</v>
      </c>
      <c r="AP1" t="s">
        <v>56</v>
      </c>
      <c r="AQ1" t="s">
        <v>57</v>
      </c>
      <c r="AS1" t="s">
        <v>58</v>
      </c>
      <c r="AT1" t="s">
        <v>59</v>
      </c>
      <c r="AU1" t="s">
        <v>60</v>
      </c>
      <c r="AV1" t="s">
        <v>61</v>
      </c>
    </row>
    <row r="2" spans="1:48" s="3" customFormat="1" x14ac:dyDescent="0.3">
      <c r="A2" s="2" t="s">
        <v>14</v>
      </c>
      <c r="C2" s="2">
        <v>0</v>
      </c>
      <c r="D2" s="2">
        <v>9.1999999999999998E-3</v>
      </c>
      <c r="E2" s="3">
        <v>0</v>
      </c>
      <c r="F2" s="2">
        <v>6.0000000000000001E-3</v>
      </c>
      <c r="G2" s="2"/>
      <c r="H2" s="3">
        <f>C2+D2</f>
        <v>9.1999999999999998E-3</v>
      </c>
      <c r="J2" s="3">
        <f>E2+H2</f>
        <v>9.1999999999999998E-3</v>
      </c>
      <c r="L2" s="3">
        <f>(C2/14.01)*1000</f>
        <v>0</v>
      </c>
      <c r="M2" s="3">
        <f>(D2/14.01)*1000</f>
        <v>0.65667380442541035</v>
      </c>
      <c r="N2" s="3">
        <f>(E2/14.01)*1000</f>
        <v>0</v>
      </c>
      <c r="O2" s="3">
        <f>(F2/30.97)*1000</f>
        <v>0.19373587342589604</v>
      </c>
      <c r="Q2" s="3">
        <f>L2+M2</f>
        <v>0.65667380442541035</v>
      </c>
      <c r="S2" s="3">
        <f>L2+M2+N2</f>
        <v>0.65667380442541035</v>
      </c>
      <c r="U2" s="3">
        <f>S2/O2</f>
        <v>3.3895312871758261</v>
      </c>
      <c r="W2" s="3">
        <f>AVERAGE(L2:L5)</f>
        <v>0.62455389007851536</v>
      </c>
      <c r="X2" s="3">
        <f t="shared" ref="X2:AF2" si="0">AVERAGE(M2:M5)</f>
        <v>0.60135617416131337</v>
      </c>
      <c r="Y2" s="3">
        <f t="shared" si="0"/>
        <v>0.17844396859386152</v>
      </c>
      <c r="Z2" s="3">
        <f t="shared" si="0"/>
        <v>0.19373587342589604</v>
      </c>
      <c r="AB2" s="3">
        <f t="shared" si="0"/>
        <v>1.2259100642398286</v>
      </c>
      <c r="AD2" s="3">
        <f t="shared" si="0"/>
        <v>1.4043540328336901</v>
      </c>
      <c r="AF2" s="3">
        <f t="shared" si="0"/>
        <v>7.2488073994765641</v>
      </c>
      <c r="AI2" s="3">
        <f>W2</f>
        <v>0.62455389007851536</v>
      </c>
      <c r="AJ2" s="3">
        <f t="shared" ref="AJ2:AL2" si="1">X2</f>
        <v>0.60135617416131337</v>
      </c>
      <c r="AK2" s="3">
        <f t="shared" si="1"/>
        <v>0.17844396859386152</v>
      </c>
      <c r="AL2" s="3">
        <f t="shared" si="1"/>
        <v>0.19373587342589604</v>
      </c>
    </row>
    <row r="3" spans="1:48" s="3" customFormat="1" x14ac:dyDescent="0.3">
      <c r="A3" s="2" t="s">
        <v>15</v>
      </c>
      <c r="C3" s="2">
        <v>0</v>
      </c>
      <c r="D3" s="2">
        <v>7.9000000000000008E-3</v>
      </c>
      <c r="E3" s="3">
        <v>0</v>
      </c>
      <c r="F3" s="2">
        <v>6.0000000000000001E-3</v>
      </c>
      <c r="G3" s="2"/>
      <c r="H3" s="3">
        <f t="shared" ref="H3:H29" si="2">C3+D3</f>
        <v>7.9000000000000008E-3</v>
      </c>
      <c r="J3" s="3">
        <f t="shared" ref="J3:J29" si="3">E3+H3</f>
        <v>7.9000000000000008E-3</v>
      </c>
      <c r="L3" s="3">
        <f t="shared" ref="L3:N29" si="4">(C3/14.01)*1000</f>
        <v>0</v>
      </c>
      <c r="M3" s="3">
        <f t="shared" si="4"/>
        <v>0.5638829407566025</v>
      </c>
      <c r="N3" s="3">
        <f t="shared" si="4"/>
        <v>0</v>
      </c>
      <c r="O3" s="3">
        <f t="shared" ref="O3:O29" si="5">(F3/30.97)*1000</f>
        <v>0.19373587342589604</v>
      </c>
      <c r="Q3" s="3">
        <f t="shared" ref="Q3:Q29" si="6">L3+M3</f>
        <v>0.5638829407566025</v>
      </c>
      <c r="S3" s="3">
        <f t="shared" ref="S3:S29" si="7">L3+M3+N3</f>
        <v>0.5638829407566025</v>
      </c>
      <c r="U3" s="3">
        <f t="shared" ref="U3:U29" si="8">S3/O3</f>
        <v>2.9105757792053297</v>
      </c>
    </row>
    <row r="4" spans="1:48" s="3" customFormat="1" x14ac:dyDescent="0.3">
      <c r="A4" s="2" t="s">
        <v>16</v>
      </c>
      <c r="C4" s="2">
        <v>1.7999999999999999E-2</v>
      </c>
      <c r="D4" s="2">
        <v>8.8000000000000005E-3</v>
      </c>
      <c r="E4" s="3">
        <v>0</v>
      </c>
      <c r="F4" s="2">
        <v>6.0000000000000001E-3</v>
      </c>
      <c r="G4" s="2"/>
      <c r="H4" s="3">
        <f t="shared" si="2"/>
        <v>2.6799999999999997E-2</v>
      </c>
      <c r="J4" s="3">
        <f t="shared" si="3"/>
        <v>2.6799999999999997E-2</v>
      </c>
      <c r="L4" s="3">
        <f t="shared" si="4"/>
        <v>1.2847965738758029</v>
      </c>
      <c r="M4" s="3">
        <f t="shared" si="4"/>
        <v>0.62812276945039269</v>
      </c>
      <c r="N4" s="3">
        <f t="shared" si="4"/>
        <v>0</v>
      </c>
      <c r="O4" s="3">
        <f t="shared" si="5"/>
        <v>0.19373587342589604</v>
      </c>
      <c r="Q4" s="3">
        <f t="shared" si="6"/>
        <v>1.9129193433261955</v>
      </c>
      <c r="S4" s="3">
        <f t="shared" si="7"/>
        <v>1.9129193433261955</v>
      </c>
      <c r="U4" s="3">
        <f t="shared" si="8"/>
        <v>9.8738520104687115</v>
      </c>
    </row>
    <row r="5" spans="1:48" s="3" customFormat="1" x14ac:dyDescent="0.3">
      <c r="A5" s="2" t="s">
        <v>17</v>
      </c>
      <c r="C5" s="2">
        <v>1.7000000000000001E-2</v>
      </c>
      <c r="D5" s="2">
        <v>7.7999999999999996E-3</v>
      </c>
      <c r="E5" s="3">
        <v>0.01</v>
      </c>
      <c r="F5" s="2">
        <v>6.0000000000000001E-3</v>
      </c>
      <c r="G5" s="2"/>
      <c r="H5" s="3">
        <f t="shared" si="2"/>
        <v>2.4800000000000003E-2</v>
      </c>
      <c r="J5" s="3">
        <f t="shared" si="3"/>
        <v>3.4800000000000005E-2</v>
      </c>
      <c r="L5" s="3">
        <f t="shared" si="4"/>
        <v>1.2134189864382585</v>
      </c>
      <c r="M5" s="3">
        <f t="shared" si="4"/>
        <v>0.55674518201284795</v>
      </c>
      <c r="N5" s="3">
        <f t="shared" si="4"/>
        <v>0.7137758743754461</v>
      </c>
      <c r="O5" s="3">
        <f t="shared" si="5"/>
        <v>0.19373587342589604</v>
      </c>
      <c r="Q5" s="3">
        <f t="shared" si="6"/>
        <v>1.7701641684511065</v>
      </c>
      <c r="S5" s="3">
        <f t="shared" si="7"/>
        <v>2.4839400428265526</v>
      </c>
      <c r="U5" s="3">
        <f t="shared" si="8"/>
        <v>12.821270521056388</v>
      </c>
    </row>
    <row r="6" spans="1:48" x14ac:dyDescent="0.3">
      <c r="A6" s="1" t="s">
        <v>18</v>
      </c>
      <c r="C6" s="1">
        <v>5.0000000000000001E-3</v>
      </c>
      <c r="D6" s="1">
        <v>8.6999999999999994E-3</v>
      </c>
      <c r="E6">
        <v>0</v>
      </c>
      <c r="F6" s="1">
        <v>2E-3</v>
      </c>
      <c r="G6" s="1"/>
      <c r="H6">
        <f t="shared" si="2"/>
        <v>1.37E-2</v>
      </c>
      <c r="J6">
        <f t="shared" si="3"/>
        <v>1.37E-2</v>
      </c>
      <c r="L6">
        <f t="shared" si="4"/>
        <v>0.35688793718772305</v>
      </c>
      <c r="M6">
        <f t="shared" si="4"/>
        <v>0.62098501070663803</v>
      </c>
      <c r="N6">
        <f t="shared" si="4"/>
        <v>0</v>
      </c>
      <c r="O6">
        <f t="shared" si="5"/>
        <v>6.4578624475298677E-2</v>
      </c>
      <c r="Q6">
        <f t="shared" si="6"/>
        <v>0.97787294789436108</v>
      </c>
      <c r="S6">
        <f t="shared" si="7"/>
        <v>0.97787294789436108</v>
      </c>
      <c r="U6">
        <f t="shared" si="8"/>
        <v>15.142362598144182</v>
      </c>
      <c r="W6">
        <f>AVERAGE(L6:L9)</f>
        <v>0.17844396859386152</v>
      </c>
      <c r="X6">
        <f t="shared" ref="X6:AF6" si="9">AVERAGE(M6:M9)</f>
        <v>0.59957173447537471</v>
      </c>
      <c r="Y6">
        <f t="shared" si="9"/>
        <v>1.409707351891506</v>
      </c>
      <c r="Z6">
        <f t="shared" si="9"/>
        <v>9.6867936712948022E-2</v>
      </c>
      <c r="AB6">
        <f t="shared" si="9"/>
        <v>0.77801570306923618</v>
      </c>
      <c r="AD6">
        <f t="shared" si="9"/>
        <v>2.1877230549607423</v>
      </c>
      <c r="AF6">
        <f t="shared" si="9"/>
        <v>23.243158160837496</v>
      </c>
      <c r="AI6">
        <f>AI2</f>
        <v>0.62455389007851536</v>
      </c>
      <c r="AJ6">
        <f t="shared" ref="AJ6:AL6" si="10">AJ2</f>
        <v>0.60135617416131337</v>
      </c>
      <c r="AK6">
        <f t="shared" si="10"/>
        <v>0.17844396859386152</v>
      </c>
      <c r="AL6">
        <f t="shared" si="10"/>
        <v>0.19373587342589604</v>
      </c>
      <c r="AN6">
        <f>($AI$6-L6)/48</f>
        <v>5.5763740185581735E-3</v>
      </c>
      <c r="AO6">
        <f>($AJ$6-M6)/48</f>
        <v>-4.0893409469426367E-4</v>
      </c>
      <c r="AP6">
        <f>($AK$6-N6)/48</f>
        <v>3.7175826790387819E-3</v>
      </c>
      <c r="AQ6">
        <f>($AL$6-O6)/48</f>
        <v>2.6907760198041121E-3</v>
      </c>
      <c r="AS6">
        <f>AVERAGE(AN6:AN9)</f>
        <v>9.2939566975969549E-3</v>
      </c>
      <c r="AT6">
        <f t="shared" ref="AT6:AV6" si="11">AVERAGE(AO6:AO9)</f>
        <v>3.7175826790388888E-5</v>
      </c>
      <c r="AU6">
        <f t="shared" si="11"/>
        <v>-2.5651320485367592E-2</v>
      </c>
      <c r="AV6">
        <f>AVERAGE(AQ6:AQ9)</f>
        <v>2.0180820148530836E-3</v>
      </c>
    </row>
    <row r="7" spans="1:48" x14ac:dyDescent="0.3">
      <c r="A7" s="1" t="s">
        <v>19</v>
      </c>
      <c r="C7" s="1">
        <v>5.0000000000000001E-3</v>
      </c>
      <c r="D7" s="1">
        <v>8.0999999999999996E-3</v>
      </c>
      <c r="E7">
        <v>0</v>
      </c>
      <c r="F7" s="1">
        <v>4.0000000000000001E-3</v>
      </c>
      <c r="G7" s="1"/>
      <c r="H7">
        <f t="shared" si="2"/>
        <v>1.3100000000000001E-2</v>
      </c>
      <c r="J7">
        <f t="shared" si="3"/>
        <v>1.3100000000000001E-2</v>
      </c>
      <c r="L7">
        <f t="shared" si="4"/>
        <v>0.35688793718772305</v>
      </c>
      <c r="M7">
        <f t="shared" si="4"/>
        <v>0.57815845824411138</v>
      </c>
      <c r="N7">
        <f t="shared" si="4"/>
        <v>0</v>
      </c>
      <c r="O7">
        <f t="shared" si="5"/>
        <v>0.12915724895059735</v>
      </c>
      <c r="Q7">
        <f t="shared" si="6"/>
        <v>0.93504639543183443</v>
      </c>
      <c r="S7">
        <f t="shared" si="7"/>
        <v>0.93504639543183443</v>
      </c>
      <c r="U7">
        <f t="shared" si="8"/>
        <v>7.2395967166309783</v>
      </c>
      <c r="AN7">
        <f t="shared" ref="AN7:AN9" si="12">($AI$6-L7)/48</f>
        <v>5.5763740185581735E-3</v>
      </c>
      <c r="AO7">
        <f t="shared" ref="AO7:AO9" si="13">($AJ$6-M7)/48</f>
        <v>4.8328574827504145E-4</v>
      </c>
      <c r="AP7">
        <f t="shared" ref="AP7:AP9" si="14">($AK$6-N7)/48</f>
        <v>3.7175826790387819E-3</v>
      </c>
      <c r="AQ7">
        <f t="shared" ref="AQ7:AQ9" si="15">($AL$6-O7)/48</f>
        <v>1.3453880099020561E-3</v>
      </c>
    </row>
    <row r="8" spans="1:48" x14ac:dyDescent="0.3">
      <c r="A8" s="1" t="s">
        <v>20</v>
      </c>
      <c r="C8" s="1">
        <v>0</v>
      </c>
      <c r="D8" s="1">
        <v>8.6999999999999994E-3</v>
      </c>
      <c r="E8">
        <v>0</v>
      </c>
      <c r="F8" s="1">
        <v>3.0000000000000001E-3</v>
      </c>
      <c r="G8" s="1"/>
      <c r="H8">
        <f t="shared" si="2"/>
        <v>8.6999999999999994E-3</v>
      </c>
      <c r="J8">
        <f t="shared" si="3"/>
        <v>8.6999999999999994E-3</v>
      </c>
      <c r="L8">
        <f t="shared" si="4"/>
        <v>0</v>
      </c>
      <c r="M8">
        <f t="shared" si="4"/>
        <v>0.62098501070663803</v>
      </c>
      <c r="N8">
        <f t="shared" si="4"/>
        <v>0</v>
      </c>
      <c r="O8">
        <f t="shared" si="5"/>
        <v>9.6867936712948022E-2</v>
      </c>
      <c r="Q8">
        <f t="shared" si="6"/>
        <v>0.62098501070663803</v>
      </c>
      <c r="S8">
        <f t="shared" si="7"/>
        <v>0.62098501070663803</v>
      </c>
      <c r="U8">
        <f t="shared" si="8"/>
        <v>6.4106352605281929</v>
      </c>
      <c r="AN8">
        <f t="shared" si="12"/>
        <v>1.3011539376635737E-2</v>
      </c>
      <c r="AO8">
        <f t="shared" si="13"/>
        <v>-4.0893409469426367E-4</v>
      </c>
      <c r="AP8">
        <f t="shared" si="14"/>
        <v>3.7175826790387819E-3</v>
      </c>
      <c r="AQ8">
        <f t="shared" si="15"/>
        <v>2.0180820148530836E-3</v>
      </c>
    </row>
    <row r="9" spans="1:48" x14ac:dyDescent="0.3">
      <c r="A9" s="1" t="s">
        <v>21</v>
      </c>
      <c r="C9" s="1">
        <v>0</v>
      </c>
      <c r="D9" s="1">
        <v>8.0999999999999996E-3</v>
      </c>
      <c r="E9">
        <v>7.9000000000000001E-2</v>
      </c>
      <c r="F9" s="1">
        <v>3.0000000000000001E-3</v>
      </c>
      <c r="G9" s="1"/>
      <c r="H9">
        <f t="shared" si="2"/>
        <v>8.0999999999999996E-3</v>
      </c>
      <c r="J9">
        <f t="shared" si="3"/>
        <v>8.7099999999999997E-2</v>
      </c>
      <c r="L9">
        <f t="shared" si="4"/>
        <v>0</v>
      </c>
      <c r="M9">
        <f t="shared" si="4"/>
        <v>0.57815845824411138</v>
      </c>
      <c r="N9">
        <f t="shared" si="4"/>
        <v>5.6388294075660239</v>
      </c>
      <c r="O9">
        <f t="shared" si="5"/>
        <v>9.6867936712948022E-2</v>
      </c>
      <c r="Q9">
        <f t="shared" si="6"/>
        <v>0.57815845824411138</v>
      </c>
      <c r="S9">
        <f t="shared" si="7"/>
        <v>6.2169878658101352</v>
      </c>
      <c r="U9">
        <f t="shared" si="8"/>
        <v>64.180038068046628</v>
      </c>
      <c r="AN9">
        <f t="shared" si="12"/>
        <v>1.3011539376635737E-2</v>
      </c>
      <c r="AO9">
        <f t="shared" si="13"/>
        <v>4.8328574827504145E-4</v>
      </c>
      <c r="AP9">
        <f>($AK$6-N9)/48</f>
        <v>-0.11375802997858671</v>
      </c>
      <c r="AQ9">
        <f t="shared" si="15"/>
        <v>2.0180820148530836E-3</v>
      </c>
    </row>
    <row r="10" spans="1:48" s="3" customFormat="1" x14ac:dyDescent="0.3">
      <c r="A10" s="2" t="s">
        <v>22</v>
      </c>
      <c r="C10" s="2">
        <v>1.4999999999999999E-2</v>
      </c>
      <c r="D10" s="2">
        <v>1.0200000000000001E-2</v>
      </c>
      <c r="E10" s="3">
        <v>0.124</v>
      </c>
      <c r="F10" s="2">
        <v>3.0000000000000001E-3</v>
      </c>
      <c r="G10" s="2"/>
      <c r="H10" s="3">
        <f t="shared" si="2"/>
        <v>2.52E-2</v>
      </c>
      <c r="J10" s="3">
        <f t="shared" si="3"/>
        <v>0.1492</v>
      </c>
      <c r="L10" s="3">
        <f t="shared" si="4"/>
        <v>1.0706638115631693</v>
      </c>
      <c r="M10" s="3">
        <f t="shared" si="4"/>
        <v>0.72805139186295509</v>
      </c>
      <c r="N10" s="3">
        <f t="shared" si="4"/>
        <v>8.8508208422555317</v>
      </c>
      <c r="O10" s="3">
        <f t="shared" si="5"/>
        <v>9.6867936712948022E-2</v>
      </c>
      <c r="Q10" s="3">
        <f t="shared" si="6"/>
        <v>1.7987152034261245</v>
      </c>
      <c r="S10" s="3">
        <f t="shared" si="7"/>
        <v>10.649536045681657</v>
      </c>
      <c r="U10" s="3">
        <f t="shared" si="8"/>
        <v>109.9387104449203</v>
      </c>
      <c r="W10" s="3">
        <f>AVERAGE(L10:L13)</f>
        <v>1.1241970021413277</v>
      </c>
      <c r="X10" s="3">
        <f t="shared" ref="X10:AF10" si="16">AVERAGE(M10:M13)</f>
        <v>0.67630264097073522</v>
      </c>
      <c r="Y10" s="3">
        <f t="shared" si="16"/>
        <v>15.417558886509635</v>
      </c>
      <c r="Z10" s="3">
        <f t="shared" si="16"/>
        <v>0.12108492089118503</v>
      </c>
      <c r="AB10" s="3">
        <f t="shared" si="16"/>
        <v>1.800499643112063</v>
      </c>
      <c r="AD10" s="3">
        <f t="shared" si="16"/>
        <v>17.2180585296217</v>
      </c>
      <c r="AF10" s="3">
        <f t="shared" si="16"/>
        <v>140.18198756840351</v>
      </c>
      <c r="AI10" s="3">
        <f>AI2+10</f>
        <v>10.624553890078515</v>
      </c>
      <c r="AJ10" s="3">
        <f>AJ2</f>
        <v>0.60135617416131337</v>
      </c>
      <c r="AK10" s="3">
        <f>AK2+10</f>
        <v>10.178443968593861</v>
      </c>
      <c r="AL10" s="3">
        <f>AL2</f>
        <v>0.19373587342589604</v>
      </c>
      <c r="AN10" s="3">
        <f>($AI$10-L10)/48</f>
        <v>0.19903937663573634</v>
      </c>
      <c r="AO10" s="3">
        <f>($AJ$10-M10)/48</f>
        <v>-2.6394837021175357E-3</v>
      </c>
      <c r="AP10" s="3">
        <f>($AK$10-N10)/48</f>
        <v>2.7658815132048525E-2</v>
      </c>
      <c r="AQ10" s="3">
        <f>($AL$10-O10)/48</f>
        <v>2.0180820148530836E-3</v>
      </c>
      <c r="AS10" s="3">
        <f>AVERAGE(AN10:AN13)</f>
        <v>0.19792410183202472</v>
      </c>
      <c r="AT10" s="3">
        <f t="shared" ref="AT10:AV10" si="17">AVERAGE(AO10:AO13)</f>
        <v>-1.5613847251962881E-3</v>
      </c>
      <c r="AU10" s="3">
        <f t="shared" si="17"/>
        <v>-0.10914822745657864</v>
      </c>
      <c r="AV10" s="3">
        <f t="shared" si="17"/>
        <v>1.5135615111398128E-3</v>
      </c>
    </row>
    <row r="11" spans="1:48" s="3" customFormat="1" x14ac:dyDescent="0.3">
      <c r="A11" s="2" t="s">
        <v>23</v>
      </c>
      <c r="C11" s="2">
        <v>7.0000000000000001E-3</v>
      </c>
      <c r="D11" s="2">
        <v>9.1999999999999998E-3</v>
      </c>
      <c r="E11" s="3">
        <v>0.14299999999999999</v>
      </c>
      <c r="F11" s="2">
        <v>4.0000000000000001E-3</v>
      </c>
      <c r="G11" s="2"/>
      <c r="H11" s="3">
        <f t="shared" si="2"/>
        <v>1.6199999999999999E-2</v>
      </c>
      <c r="J11" s="3">
        <f t="shared" si="3"/>
        <v>0.15919999999999998</v>
      </c>
      <c r="L11" s="3">
        <f t="shared" si="4"/>
        <v>0.49964311206281231</v>
      </c>
      <c r="M11" s="3">
        <f t="shared" si="4"/>
        <v>0.65667380442541035</v>
      </c>
      <c r="N11" s="3">
        <f t="shared" si="4"/>
        <v>10.206995003568879</v>
      </c>
      <c r="O11" s="3">
        <f t="shared" si="5"/>
        <v>0.12915724895059735</v>
      </c>
      <c r="Q11" s="3">
        <f t="shared" si="6"/>
        <v>1.1563169164882225</v>
      </c>
      <c r="S11" s="3">
        <f t="shared" si="7"/>
        <v>11.363311920057102</v>
      </c>
      <c r="U11" s="3">
        <f t="shared" si="8"/>
        <v>87.980442541042109</v>
      </c>
      <c r="AN11" s="3">
        <f t="shared" ref="AN11:AN13" si="18">($AI$10-L11)/48</f>
        <v>0.21093564120866046</v>
      </c>
      <c r="AO11" s="3">
        <f t="shared" ref="AO11:AO13" si="19">($AJ$10-M11)/48</f>
        <v>-1.1524506305020203E-3</v>
      </c>
      <c r="AP11" s="3">
        <f t="shared" ref="AP11:AP13" si="20">($AK$10-N11)/48</f>
        <v>-5.9481322864622188E-4</v>
      </c>
      <c r="AQ11" s="3">
        <f t="shared" ref="AQ11:AQ13" si="21">($AL$10-O11)/48</f>
        <v>1.3453880099020561E-3</v>
      </c>
    </row>
    <row r="12" spans="1:48" s="3" customFormat="1" x14ac:dyDescent="0.3">
      <c r="A12" s="2" t="s">
        <v>24</v>
      </c>
      <c r="C12" s="2">
        <v>1.7000000000000001E-2</v>
      </c>
      <c r="D12" s="2">
        <v>9.4000000000000004E-3</v>
      </c>
      <c r="E12" s="3">
        <v>0.39800000000000002</v>
      </c>
      <c r="F12" s="2">
        <v>4.0000000000000001E-3</v>
      </c>
      <c r="G12" s="2"/>
      <c r="H12" s="3">
        <f t="shared" si="2"/>
        <v>2.64E-2</v>
      </c>
      <c r="J12" s="3">
        <f t="shared" si="3"/>
        <v>0.4244</v>
      </c>
      <c r="L12" s="3">
        <f t="shared" si="4"/>
        <v>1.2134189864382585</v>
      </c>
      <c r="M12" s="3">
        <f t="shared" si="4"/>
        <v>0.67094932191291934</v>
      </c>
      <c r="N12" s="3">
        <f t="shared" si="4"/>
        <v>28.408279800142754</v>
      </c>
      <c r="O12" s="3">
        <f t="shared" si="5"/>
        <v>0.12915724895059735</v>
      </c>
      <c r="Q12" s="3">
        <f t="shared" si="6"/>
        <v>1.8843683083511777</v>
      </c>
      <c r="S12" s="3">
        <f t="shared" si="7"/>
        <v>30.292648108493932</v>
      </c>
      <c r="U12" s="3">
        <f t="shared" si="8"/>
        <v>234.54082798001426</v>
      </c>
      <c r="AN12" s="3">
        <f t="shared" si="18"/>
        <v>0.19606531049250533</v>
      </c>
      <c r="AO12" s="3">
        <f t="shared" si="19"/>
        <v>-1.4498572448251243E-3</v>
      </c>
      <c r="AP12" s="3">
        <f t="shared" si="20"/>
        <v>-0.37978824649060194</v>
      </c>
      <c r="AQ12" s="3">
        <f t="shared" si="21"/>
        <v>1.3453880099020561E-3</v>
      </c>
    </row>
    <row r="13" spans="1:48" s="3" customFormat="1" x14ac:dyDescent="0.3">
      <c r="A13" s="2" t="s">
        <v>25</v>
      </c>
      <c r="C13" s="2">
        <v>2.4E-2</v>
      </c>
      <c r="D13" s="2">
        <v>9.1000000000000004E-3</v>
      </c>
      <c r="E13" s="3">
        <v>0.19900000000000001</v>
      </c>
      <c r="F13" s="2">
        <v>4.0000000000000001E-3</v>
      </c>
      <c r="G13" s="2"/>
      <c r="H13" s="3">
        <f t="shared" si="2"/>
        <v>3.3100000000000004E-2</v>
      </c>
      <c r="J13" s="3">
        <f t="shared" si="3"/>
        <v>0.23210000000000003</v>
      </c>
      <c r="L13" s="3">
        <f t="shared" si="4"/>
        <v>1.7130620985010707</v>
      </c>
      <c r="M13" s="3">
        <f t="shared" si="4"/>
        <v>0.64953604568165602</v>
      </c>
      <c r="N13" s="3">
        <f t="shared" si="4"/>
        <v>14.204139900071377</v>
      </c>
      <c r="O13" s="3">
        <f t="shared" si="5"/>
        <v>0.12915724895059735</v>
      </c>
      <c r="Q13" s="3">
        <f t="shared" si="6"/>
        <v>2.3625981441827268</v>
      </c>
      <c r="S13" s="3">
        <f t="shared" si="7"/>
        <v>16.566738044254105</v>
      </c>
      <c r="U13" s="3">
        <f t="shared" si="8"/>
        <v>128.2679693076374</v>
      </c>
      <c r="AN13" s="3">
        <f t="shared" si="18"/>
        <v>0.18565607899119674</v>
      </c>
      <c r="AO13" s="3">
        <f t="shared" si="19"/>
        <v>-1.0037473233404717E-3</v>
      </c>
      <c r="AP13" s="3">
        <f t="shared" si="20"/>
        <v>-8.3868665239114917E-2</v>
      </c>
      <c r="AQ13" s="3">
        <f t="shared" si="21"/>
        <v>1.3453880099020561E-3</v>
      </c>
    </row>
    <row r="14" spans="1:48" x14ac:dyDescent="0.3">
      <c r="A14" s="1" t="s">
        <v>26</v>
      </c>
      <c r="C14" s="1">
        <v>2E-3</v>
      </c>
      <c r="D14" s="1">
        <v>1.12E-2</v>
      </c>
      <c r="E14">
        <v>0.45600000000000002</v>
      </c>
      <c r="F14" s="1">
        <v>9.2999999999999999E-2</v>
      </c>
      <c r="G14" s="1"/>
      <c r="H14">
        <f t="shared" si="2"/>
        <v>1.32E-2</v>
      </c>
      <c r="J14">
        <f t="shared" si="3"/>
        <v>0.46920000000000001</v>
      </c>
      <c r="L14">
        <f t="shared" si="4"/>
        <v>0.14275517487508924</v>
      </c>
      <c r="M14">
        <f t="shared" si="4"/>
        <v>0.79942897930049961</v>
      </c>
      <c r="N14">
        <f t="shared" si="4"/>
        <v>32.548179871520347</v>
      </c>
      <c r="O14">
        <f t="shared" si="5"/>
        <v>3.0029060381013886</v>
      </c>
      <c r="Q14">
        <f t="shared" si="6"/>
        <v>0.94218415417558887</v>
      </c>
      <c r="S14">
        <f t="shared" si="7"/>
        <v>33.490364025695939</v>
      </c>
      <c r="U14">
        <f t="shared" si="8"/>
        <v>11.152651331997884</v>
      </c>
      <c r="W14">
        <f>AVERAGE(L14:L17)</f>
        <v>0.16059957173447539</v>
      </c>
      <c r="X14">
        <f t="shared" ref="X14:AF14" si="22">AVERAGE(M14:M17)</f>
        <v>0.79586009992862239</v>
      </c>
      <c r="Y14">
        <f t="shared" si="22"/>
        <v>14.471805852962172</v>
      </c>
      <c r="Z14">
        <f t="shared" si="22"/>
        <v>2.6719405876654827</v>
      </c>
      <c r="AB14">
        <f t="shared" si="22"/>
        <v>0.95645967166309787</v>
      </c>
      <c r="AD14">
        <f t="shared" si="22"/>
        <v>15.428265524625269</v>
      </c>
      <c r="AF14">
        <f t="shared" si="22"/>
        <v>5.6930966773269933</v>
      </c>
      <c r="AI14">
        <f>AI2</f>
        <v>0.62455389007851536</v>
      </c>
      <c r="AJ14">
        <f t="shared" ref="AJ14:AK14" si="23">AJ2</f>
        <v>0.60135617416131337</v>
      </c>
      <c r="AK14">
        <f t="shared" si="23"/>
        <v>0.17844396859386152</v>
      </c>
      <c r="AL14">
        <f>AL2+5</f>
        <v>5.1937358734258963</v>
      </c>
      <c r="AN14" s="11">
        <f>($AI$14-L14)/48</f>
        <v>1.003747323340471E-2</v>
      </c>
      <c r="AO14" s="11">
        <f>($AJ$14-M14)/48</f>
        <v>-4.1265167737330466E-3</v>
      </c>
      <c r="AP14" s="11">
        <f>($AK$14-N14)/48</f>
        <v>-0.67436949797763512</v>
      </c>
      <c r="AQ14" s="11">
        <f>($AL$14-O14)/48</f>
        <v>4.5642288235927246E-2</v>
      </c>
      <c r="AS14">
        <f>AVERAGE(AN14:AN17)</f>
        <v>9.6657149655008327E-3</v>
      </c>
      <c r="AT14">
        <f t="shared" ref="AT14:AV14" si="24">AVERAGE(AO14:AO17)</f>
        <v>-4.0521651201522717E-3</v>
      </c>
      <c r="AU14">
        <f t="shared" si="24"/>
        <v>-0.29777837259100642</v>
      </c>
      <c r="AV14">
        <f t="shared" si="24"/>
        <v>5.2537401786675278E-2</v>
      </c>
    </row>
    <row r="15" spans="1:48" x14ac:dyDescent="0.3">
      <c r="A15" s="1" t="s">
        <v>27</v>
      </c>
      <c r="C15" s="1">
        <v>7.0000000000000001E-3</v>
      </c>
      <c r="D15" s="1">
        <v>1.14E-2</v>
      </c>
      <c r="E15">
        <v>8.6999999999999994E-2</v>
      </c>
      <c r="F15" s="1">
        <v>9.5000000000000001E-2</v>
      </c>
      <c r="G15" s="1"/>
      <c r="H15">
        <f t="shared" si="2"/>
        <v>1.84E-2</v>
      </c>
      <c r="J15">
        <f t="shared" si="3"/>
        <v>0.10539999999999999</v>
      </c>
      <c r="L15">
        <f t="shared" si="4"/>
        <v>0.49964311206281231</v>
      </c>
      <c r="M15">
        <f t="shared" si="4"/>
        <v>0.8137044967880086</v>
      </c>
      <c r="N15">
        <f t="shared" si="4"/>
        <v>6.209850107066381</v>
      </c>
      <c r="O15">
        <f t="shared" si="5"/>
        <v>3.0674846625766872</v>
      </c>
      <c r="Q15">
        <f t="shared" si="6"/>
        <v>1.3133476088508209</v>
      </c>
      <c r="S15">
        <f t="shared" si="7"/>
        <v>7.5231977159172017</v>
      </c>
      <c r="U15">
        <f t="shared" si="8"/>
        <v>2.4525624553890077</v>
      </c>
      <c r="AN15" s="11">
        <f t="shared" ref="AN15:AN17" si="25">($AI$14-L15)/48</f>
        <v>2.602307875327147E-3</v>
      </c>
      <c r="AO15" s="11">
        <f t="shared" ref="AO15:AO17" si="26">($AJ$14-M15)/48</f>
        <v>-4.4239233880561503E-3</v>
      </c>
      <c r="AP15" s="11">
        <f t="shared" ref="AP15:AP17" si="27">($AK$14-N15)/48</f>
        <v>-0.12565429455151081</v>
      </c>
      <c r="AQ15" s="11">
        <f t="shared" ref="AQ15:AQ17" si="28">($AL$14-O15)/48</f>
        <v>4.4296900226025192E-2</v>
      </c>
    </row>
    <row r="16" spans="1:48" x14ac:dyDescent="0.3">
      <c r="A16" s="1" t="s">
        <v>28</v>
      </c>
      <c r="C16" s="1">
        <v>0</v>
      </c>
      <c r="D16" s="1">
        <v>1.09E-2</v>
      </c>
      <c r="E16">
        <v>0.222</v>
      </c>
      <c r="F16" s="1">
        <v>6.9000000000000006E-2</v>
      </c>
      <c r="G16" s="1"/>
      <c r="H16">
        <f t="shared" si="2"/>
        <v>1.09E-2</v>
      </c>
      <c r="J16">
        <f t="shared" si="3"/>
        <v>0.2329</v>
      </c>
      <c r="L16">
        <f t="shared" si="4"/>
        <v>0</v>
      </c>
      <c r="M16">
        <f t="shared" si="4"/>
        <v>0.77801570306923629</v>
      </c>
      <c r="N16">
        <f t="shared" si="4"/>
        <v>15.845824411134906</v>
      </c>
      <c r="O16">
        <f t="shared" si="5"/>
        <v>2.2279625443978048</v>
      </c>
      <c r="Q16">
        <f t="shared" si="6"/>
        <v>0.77801570306923629</v>
      </c>
      <c r="S16">
        <f t="shared" si="7"/>
        <v>16.623840114204143</v>
      </c>
      <c r="U16">
        <f t="shared" si="8"/>
        <v>7.4614540338681472</v>
      </c>
      <c r="AN16" s="11">
        <f t="shared" si="25"/>
        <v>1.3011539376635737E-2</v>
      </c>
      <c r="AO16" s="11">
        <f t="shared" si="26"/>
        <v>-3.680406852248394E-3</v>
      </c>
      <c r="AP16" s="11">
        <f t="shared" si="27"/>
        <v>-0.32640375921960513</v>
      </c>
      <c r="AQ16" s="11">
        <f t="shared" si="28"/>
        <v>6.1786944354751905E-2</v>
      </c>
    </row>
    <row r="17" spans="1:48" x14ac:dyDescent="0.3">
      <c r="A17" s="1" t="s">
        <v>29</v>
      </c>
      <c r="C17" s="1">
        <v>0</v>
      </c>
      <c r="D17" s="1">
        <v>1.11E-2</v>
      </c>
      <c r="E17">
        <v>4.5999999999999999E-2</v>
      </c>
      <c r="F17" s="1">
        <v>7.3999999999999996E-2</v>
      </c>
      <c r="G17" s="1"/>
      <c r="H17">
        <f t="shared" si="2"/>
        <v>1.11E-2</v>
      </c>
      <c r="J17">
        <f t="shared" si="3"/>
        <v>5.7099999999999998E-2</v>
      </c>
      <c r="L17">
        <f t="shared" si="4"/>
        <v>0</v>
      </c>
      <c r="M17">
        <f t="shared" si="4"/>
        <v>0.79229122055674528</v>
      </c>
      <c r="N17">
        <f t="shared" si="4"/>
        <v>3.2833690221270517</v>
      </c>
      <c r="O17">
        <f t="shared" si="5"/>
        <v>2.3894091055860511</v>
      </c>
      <c r="Q17">
        <f t="shared" si="6"/>
        <v>0.79229122055674528</v>
      </c>
      <c r="S17">
        <f t="shared" si="7"/>
        <v>4.0756602426837967</v>
      </c>
      <c r="U17">
        <f t="shared" si="8"/>
        <v>1.7057188880529348</v>
      </c>
      <c r="AN17" s="11">
        <f t="shared" si="25"/>
        <v>1.3011539376635737E-2</v>
      </c>
      <c r="AO17" s="11">
        <f>($AJ$14-M17)/48</f>
        <v>-3.9778134665714978E-3</v>
      </c>
      <c r="AP17" s="11">
        <f t="shared" si="27"/>
        <v>-6.4685938615274788E-2</v>
      </c>
      <c r="AQ17" s="11">
        <f t="shared" si="28"/>
        <v>5.8423474329996776E-2</v>
      </c>
    </row>
    <row r="18" spans="1:48" s="3" customFormat="1" x14ac:dyDescent="0.3">
      <c r="A18" s="2" t="s">
        <v>30</v>
      </c>
      <c r="C18" s="2">
        <v>0.01</v>
      </c>
      <c r="D18" s="2">
        <v>1.03E-2</v>
      </c>
      <c r="E18" s="3">
        <v>0</v>
      </c>
      <c r="F18" s="2">
        <v>0.44900000000000001</v>
      </c>
      <c r="G18" s="2"/>
      <c r="H18" s="3">
        <f t="shared" si="2"/>
        <v>2.0299999999999999E-2</v>
      </c>
      <c r="J18" s="3">
        <f t="shared" si="3"/>
        <v>2.0299999999999999E-2</v>
      </c>
      <c r="L18" s="3">
        <f t="shared" si="4"/>
        <v>0.7137758743754461</v>
      </c>
      <c r="M18" s="3">
        <f t="shared" si="4"/>
        <v>0.73518915060670953</v>
      </c>
      <c r="N18" s="3">
        <f t="shared" si="4"/>
        <v>0</v>
      </c>
      <c r="O18" s="3">
        <f t="shared" si="5"/>
        <v>14.497901194704554</v>
      </c>
      <c r="Q18" s="3">
        <f t="shared" si="6"/>
        <v>1.4489650249821557</v>
      </c>
      <c r="S18" s="3">
        <f t="shared" si="7"/>
        <v>1.4489650249821557</v>
      </c>
      <c r="U18" s="3">
        <f t="shared" si="8"/>
        <v>9.9943088694203472E-2</v>
      </c>
      <c r="W18" s="3">
        <f>AVERAGE(L18:L21)</f>
        <v>0.28551034975017842</v>
      </c>
      <c r="X18" s="3">
        <f t="shared" ref="X18:AF18" si="29">AVERAGE(M18:M21)</f>
        <v>0.76195574589578874</v>
      </c>
      <c r="Y18" s="3">
        <f t="shared" si="29"/>
        <v>8.6902212705210573</v>
      </c>
      <c r="Z18" s="3">
        <f t="shared" si="29"/>
        <v>15.426218921536972</v>
      </c>
      <c r="AB18" s="3">
        <f t="shared" si="29"/>
        <v>1.0474660956459672</v>
      </c>
      <c r="AD18" s="3">
        <f t="shared" si="29"/>
        <v>9.7376873661670231</v>
      </c>
      <c r="AF18" s="3">
        <f t="shared" si="29"/>
        <v>0.60466472844592545</v>
      </c>
      <c r="AI18" s="3">
        <f>AI2</f>
        <v>0.62455389007851536</v>
      </c>
      <c r="AJ18" s="3">
        <f t="shared" ref="AJ18:AK18" si="30">AJ2</f>
        <v>0.60135617416131337</v>
      </c>
      <c r="AK18" s="3">
        <f t="shared" si="30"/>
        <v>0.17844396859386152</v>
      </c>
      <c r="AL18" s="3">
        <f>AL2+20</f>
        <v>20.193735873425897</v>
      </c>
      <c r="AN18" s="3">
        <f>($AI$18-L18)/48</f>
        <v>-1.8587913395193903E-3</v>
      </c>
      <c r="AO18" s="3">
        <f>($AJ$18-M18)/48</f>
        <v>-2.7881870092790867E-3</v>
      </c>
      <c r="AP18" s="3">
        <f>($AK$18-N18)/48</f>
        <v>3.7175826790387819E-3</v>
      </c>
      <c r="AQ18" s="3">
        <f>($AL$18-O18)/48</f>
        <v>0.11866322247336132</v>
      </c>
      <c r="AS18" s="3">
        <f>AVERAGE(AN18:AN21)</f>
        <v>7.0634070901736861E-3</v>
      </c>
      <c r="AT18" s="3">
        <f t="shared" ref="AT18:AV18" si="31">AVERAGE(AO18:AO21)</f>
        <v>-3.3458244111349029E-3</v>
      </c>
      <c r="AU18" s="3">
        <f t="shared" si="31"/>
        <v>-0.1773286937901499</v>
      </c>
      <c r="AV18" s="3">
        <f t="shared" si="31"/>
        <v>9.9323269831019273E-2</v>
      </c>
    </row>
    <row r="19" spans="1:48" s="3" customFormat="1" x14ac:dyDescent="0.3">
      <c r="A19" s="2" t="s">
        <v>31</v>
      </c>
      <c r="C19" s="2">
        <v>6.0000000000000001E-3</v>
      </c>
      <c r="D19" s="2">
        <v>1.0500000000000001E-2</v>
      </c>
      <c r="E19" s="3">
        <v>3.7999999999999999E-2</v>
      </c>
      <c r="F19" s="2">
        <v>0.45300000000000001</v>
      </c>
      <c r="G19" s="2"/>
      <c r="H19" s="3">
        <f t="shared" si="2"/>
        <v>1.6500000000000001E-2</v>
      </c>
      <c r="J19" s="3">
        <f t="shared" si="3"/>
        <v>5.45E-2</v>
      </c>
      <c r="L19" s="3">
        <f t="shared" si="4"/>
        <v>0.42826552462526768</v>
      </c>
      <c r="M19" s="3">
        <f t="shared" si="4"/>
        <v>0.74946466809421841</v>
      </c>
      <c r="N19" s="3">
        <f t="shared" si="4"/>
        <v>2.7123483226266951</v>
      </c>
      <c r="O19" s="3">
        <f t="shared" si="5"/>
        <v>14.627058443655152</v>
      </c>
      <c r="Q19" s="3">
        <f t="shared" si="6"/>
        <v>1.1777301927194861</v>
      </c>
      <c r="S19" s="3">
        <f t="shared" si="7"/>
        <v>3.8900785153461812</v>
      </c>
      <c r="U19" s="3">
        <f t="shared" si="8"/>
        <v>0.26595084242885481</v>
      </c>
      <c r="AN19" s="3">
        <f t="shared" ref="AN19:AN21" si="32">($AI$18-L19)/48</f>
        <v>4.08934094694266E-3</v>
      </c>
      <c r="AO19" s="3">
        <f t="shared" ref="AO19:AO21" si="33">($AJ$18-M19)/48</f>
        <v>-3.0855936236021883E-3</v>
      </c>
      <c r="AP19" s="3">
        <f t="shared" ref="AP19:AP21" si="34">($AK$18-N19)/48</f>
        <v>-5.2789674042350694E-2</v>
      </c>
      <c r="AQ19" s="3">
        <f t="shared" ref="AQ19:AQ21" si="35">($AL$18-O19)/48</f>
        <v>0.1159724464535572</v>
      </c>
    </row>
    <row r="20" spans="1:48" s="3" customFormat="1" x14ac:dyDescent="0.3">
      <c r="A20" s="2" t="s">
        <v>32</v>
      </c>
      <c r="C20" s="2">
        <v>0</v>
      </c>
      <c r="D20" s="2">
        <v>1.09E-2</v>
      </c>
      <c r="E20" s="3">
        <v>4.9000000000000002E-2</v>
      </c>
      <c r="F20" s="2">
        <v>0.501</v>
      </c>
      <c r="G20" s="2"/>
      <c r="H20" s="3">
        <f t="shared" si="2"/>
        <v>1.09E-2</v>
      </c>
      <c r="J20" s="3">
        <f t="shared" si="3"/>
        <v>5.9900000000000002E-2</v>
      </c>
      <c r="L20" s="3">
        <f t="shared" si="4"/>
        <v>0</v>
      </c>
      <c r="M20" s="3">
        <f t="shared" si="4"/>
        <v>0.77801570306923629</v>
      </c>
      <c r="N20" s="3">
        <f t="shared" si="4"/>
        <v>3.4975017844396858</v>
      </c>
      <c r="O20" s="3">
        <f t="shared" si="5"/>
        <v>16.176945431062318</v>
      </c>
      <c r="Q20" s="3">
        <f t="shared" si="6"/>
        <v>0.77801570306923629</v>
      </c>
      <c r="S20" s="3">
        <f t="shared" si="7"/>
        <v>4.2755174875089219</v>
      </c>
      <c r="U20" s="3">
        <f t="shared" si="8"/>
        <v>0.26429695925778707</v>
      </c>
      <c r="AN20" s="3">
        <f>($AI$18-L20)/48</f>
        <v>1.3011539376635737E-2</v>
      </c>
      <c r="AO20" s="3">
        <f t="shared" si="33"/>
        <v>-3.680406852248394E-3</v>
      </c>
      <c r="AP20" s="3">
        <f t="shared" si="34"/>
        <v>-6.9147037830121341E-2</v>
      </c>
      <c r="AQ20" s="3">
        <f t="shared" si="35"/>
        <v>8.3683134215907895E-2</v>
      </c>
    </row>
    <row r="21" spans="1:48" s="3" customFormat="1" x14ac:dyDescent="0.3">
      <c r="A21" s="2" t="s">
        <v>33</v>
      </c>
      <c r="C21" s="2">
        <v>0</v>
      </c>
      <c r="D21" s="2">
        <v>1.0999999999999999E-2</v>
      </c>
      <c r="E21" s="3">
        <v>0.4</v>
      </c>
      <c r="F21" s="2">
        <v>0.50800000000000001</v>
      </c>
      <c r="G21" s="2"/>
      <c r="H21" s="3">
        <f t="shared" si="2"/>
        <v>1.0999999999999999E-2</v>
      </c>
      <c r="J21" s="3">
        <f t="shared" si="3"/>
        <v>0.41100000000000003</v>
      </c>
      <c r="L21" s="3">
        <f t="shared" si="4"/>
        <v>0</v>
      </c>
      <c r="M21" s="3">
        <f t="shared" si="4"/>
        <v>0.78515346181299062</v>
      </c>
      <c r="N21" s="3">
        <f t="shared" si="4"/>
        <v>28.551034975017846</v>
      </c>
      <c r="O21" s="3">
        <f t="shared" si="5"/>
        <v>16.402970616725863</v>
      </c>
      <c r="Q21" s="3">
        <f t="shared" si="6"/>
        <v>0.78515346181299062</v>
      </c>
      <c r="S21" s="3">
        <f t="shared" si="7"/>
        <v>29.336188436830835</v>
      </c>
      <c r="U21" s="3">
        <f t="shared" si="8"/>
        <v>1.7884680234028563</v>
      </c>
      <c r="AN21" s="3">
        <f t="shared" si="32"/>
        <v>1.3011539376635737E-2</v>
      </c>
      <c r="AO21" s="3">
        <f t="shared" si="33"/>
        <v>-3.8291101594099424E-3</v>
      </c>
      <c r="AP21" s="3">
        <f t="shared" si="34"/>
        <v>-0.59109564596716635</v>
      </c>
      <c r="AQ21" s="3">
        <f t="shared" si="35"/>
        <v>7.8974276181250705E-2</v>
      </c>
    </row>
    <row r="22" spans="1:48" x14ac:dyDescent="0.3">
      <c r="A22" s="1" t="s">
        <v>34</v>
      </c>
      <c r="C22" s="1">
        <v>0</v>
      </c>
      <c r="D22" s="1">
        <v>8.6E-3</v>
      </c>
      <c r="E22">
        <v>2.9000000000000001E-2</v>
      </c>
      <c r="F22" s="1">
        <v>2.1000000000000001E-2</v>
      </c>
      <c r="G22" s="1"/>
      <c r="H22">
        <f t="shared" si="2"/>
        <v>8.6E-3</v>
      </c>
      <c r="J22">
        <f t="shared" si="3"/>
        <v>3.7600000000000001E-2</v>
      </c>
      <c r="L22">
        <f t="shared" si="4"/>
        <v>0</v>
      </c>
      <c r="M22">
        <f t="shared" si="4"/>
        <v>0.6138472519628837</v>
      </c>
      <c r="N22">
        <f t="shared" si="4"/>
        <v>2.0699500356887941</v>
      </c>
      <c r="O22">
        <f t="shared" si="5"/>
        <v>0.67807555699063626</v>
      </c>
      <c r="Q22">
        <f t="shared" si="6"/>
        <v>0.6138472519628837</v>
      </c>
      <c r="S22">
        <f t="shared" si="7"/>
        <v>2.6837972876516778</v>
      </c>
      <c r="U22">
        <f t="shared" si="8"/>
        <v>3.9579619999320208</v>
      </c>
      <c r="W22">
        <f>AVERAGE(L22:L25)</f>
        <v>0</v>
      </c>
      <c r="X22">
        <f t="shared" ref="X22:AF22" si="36">AVERAGE(M22:M25)</f>
        <v>0.62455389007851536</v>
      </c>
      <c r="Y22">
        <f t="shared" si="36"/>
        <v>7.5660242683797287</v>
      </c>
      <c r="Z22">
        <f t="shared" si="36"/>
        <v>1.2108492089118503</v>
      </c>
      <c r="AB22">
        <f t="shared" si="36"/>
        <v>0.62455389007851536</v>
      </c>
      <c r="AD22">
        <f t="shared" si="36"/>
        <v>8.1905781584582442</v>
      </c>
      <c r="AF22">
        <f t="shared" si="36"/>
        <v>7.7045092035545277</v>
      </c>
      <c r="AI22" s="11">
        <f>AI2+10</f>
        <v>10.624553890078515</v>
      </c>
      <c r="AJ22" s="11">
        <f>AJ2</f>
        <v>0.60135617416131337</v>
      </c>
      <c r="AK22" s="11">
        <f>AK2+10</f>
        <v>10.178443968593861</v>
      </c>
      <c r="AL22" s="11">
        <f>AL2+5</f>
        <v>5.1937358734258963</v>
      </c>
      <c r="AN22" s="11">
        <f>($AI$22-L22)/48</f>
        <v>0.22134487270996905</v>
      </c>
      <c r="AO22" s="11">
        <f>($AJ$22-M22)/48</f>
        <v>-2.6023078753271517E-4</v>
      </c>
      <c r="AP22" s="11">
        <f>($AK$22-N22)/48</f>
        <v>0.1689269569355222</v>
      </c>
      <c r="AQ22" s="11">
        <f>($AL$22-O22)/48</f>
        <v>9.407625659240125E-2</v>
      </c>
      <c r="AS22">
        <f>AVERAGE(AN22:AN25)</f>
        <v>0.22134487270996905</v>
      </c>
      <c r="AT22">
        <f t="shared" ref="AT22:AV22" si="37">AVERAGE(AO22:AO25)</f>
        <v>-4.8328574827504139E-4</v>
      </c>
      <c r="AU22">
        <f t="shared" si="37"/>
        <v>5.4425410421127744E-2</v>
      </c>
      <c r="AV22">
        <f t="shared" si="37"/>
        <v>8.2976805510709295E-2</v>
      </c>
    </row>
    <row r="23" spans="1:48" x14ac:dyDescent="0.3">
      <c r="A23" s="1" t="s">
        <v>35</v>
      </c>
      <c r="C23" s="1">
        <v>0</v>
      </c>
      <c r="D23" s="1">
        <v>8.9999999999999993E-3</v>
      </c>
      <c r="E23">
        <v>0.113</v>
      </c>
      <c r="F23" s="1">
        <v>1.7999999999999999E-2</v>
      </c>
      <c r="G23" s="1"/>
      <c r="H23">
        <f t="shared" si="2"/>
        <v>8.9999999999999993E-3</v>
      </c>
      <c r="J23">
        <f t="shared" si="3"/>
        <v>0.122</v>
      </c>
      <c r="L23">
        <f t="shared" si="4"/>
        <v>0</v>
      </c>
      <c r="M23">
        <f t="shared" si="4"/>
        <v>0.64239828693790146</v>
      </c>
      <c r="N23">
        <f t="shared" si="4"/>
        <v>8.0656673804425409</v>
      </c>
      <c r="O23">
        <f t="shared" si="5"/>
        <v>0.58120762027768813</v>
      </c>
      <c r="Q23">
        <f t="shared" si="6"/>
        <v>0.64239828693790146</v>
      </c>
      <c r="S23">
        <f t="shared" si="7"/>
        <v>8.708065667380442</v>
      </c>
      <c r="U23">
        <f t="shared" si="8"/>
        <v>14.982710762154015</v>
      </c>
      <c r="AI23" s="11"/>
      <c r="AJ23" s="11"/>
      <c r="AK23" s="11"/>
      <c r="AL23" s="11"/>
      <c r="AN23" s="11">
        <f t="shared" ref="AN23:AN25" si="38">($AI$22-L23)/48</f>
        <v>0.22134487270996905</v>
      </c>
      <c r="AO23" s="11">
        <f t="shared" ref="AO23:AO25" si="39">($AJ$22-M23)/48</f>
        <v>-8.5504401617891856E-4</v>
      </c>
      <c r="AP23" s="11">
        <f t="shared" ref="AP23:AP25" si="40">($AK$22-N23)/48</f>
        <v>4.4016178919819161E-2</v>
      </c>
      <c r="AQ23" s="11">
        <f t="shared" ref="AQ23:AQ25" si="41">($AL$22-O23)/48</f>
        <v>9.6094338607254345E-2</v>
      </c>
    </row>
    <row r="24" spans="1:48" x14ac:dyDescent="0.3">
      <c r="A24" s="1" t="s">
        <v>36</v>
      </c>
      <c r="C24" s="1">
        <v>0</v>
      </c>
      <c r="D24" s="1">
        <v>8.5000000000000006E-3</v>
      </c>
      <c r="E24">
        <v>0.115</v>
      </c>
      <c r="F24" s="1">
        <v>5.3999999999999999E-2</v>
      </c>
      <c r="G24" s="1"/>
      <c r="H24">
        <f t="shared" si="2"/>
        <v>8.5000000000000006E-3</v>
      </c>
      <c r="J24">
        <f t="shared" si="3"/>
        <v>0.1235</v>
      </c>
      <c r="L24">
        <f t="shared" si="4"/>
        <v>0</v>
      </c>
      <c r="M24">
        <f t="shared" si="4"/>
        <v>0.60670949321912926</v>
      </c>
      <c r="N24">
        <f t="shared" si="4"/>
        <v>8.2084225553176307</v>
      </c>
      <c r="O24">
        <f t="shared" si="5"/>
        <v>1.7436228608330644</v>
      </c>
      <c r="Q24">
        <f t="shared" si="6"/>
        <v>0.60670949321912926</v>
      </c>
      <c r="S24">
        <f t="shared" si="7"/>
        <v>8.8151320485367606</v>
      </c>
      <c r="U24">
        <f t="shared" si="8"/>
        <v>5.0556414730219155</v>
      </c>
      <c r="AI24" s="11"/>
      <c r="AJ24" s="11"/>
      <c r="AK24" s="11"/>
      <c r="AL24" s="11"/>
      <c r="AN24" s="11">
        <f t="shared" si="38"/>
        <v>0.22134487270996905</v>
      </c>
      <c r="AO24" s="11">
        <f t="shared" si="39"/>
        <v>-1.1152748037116429E-4</v>
      </c>
      <c r="AP24" s="11">
        <f t="shared" si="40"/>
        <v>4.1042112776588126E-2</v>
      </c>
      <c r="AQ24" s="11">
        <f t="shared" si="41"/>
        <v>7.1877354429017326E-2</v>
      </c>
    </row>
    <row r="25" spans="1:48" x14ac:dyDescent="0.3">
      <c r="A25" s="1" t="s">
        <v>37</v>
      </c>
      <c r="C25" s="1">
        <v>0</v>
      </c>
      <c r="D25" s="1">
        <v>8.8999999999999999E-3</v>
      </c>
      <c r="E25">
        <v>0.16700000000000001</v>
      </c>
      <c r="F25" s="1">
        <v>5.7000000000000002E-2</v>
      </c>
      <c r="G25" s="1"/>
      <c r="H25">
        <f t="shared" si="2"/>
        <v>8.8999999999999999E-3</v>
      </c>
      <c r="J25">
        <f t="shared" si="3"/>
        <v>0.1759</v>
      </c>
      <c r="L25">
        <f t="shared" si="4"/>
        <v>0</v>
      </c>
      <c r="M25">
        <f t="shared" si="4"/>
        <v>0.63526052819414702</v>
      </c>
      <c r="N25">
        <f t="shared" si="4"/>
        <v>11.920057102069951</v>
      </c>
      <c r="O25">
        <f t="shared" si="5"/>
        <v>1.8404907975460125</v>
      </c>
      <c r="Q25">
        <f t="shared" si="6"/>
        <v>0.63526052819414702</v>
      </c>
      <c r="S25">
        <f t="shared" si="7"/>
        <v>12.555317630264097</v>
      </c>
      <c r="U25">
        <f t="shared" si="8"/>
        <v>6.8217225791101583</v>
      </c>
      <c r="AN25" s="11">
        <f t="shared" si="38"/>
        <v>0.22134487270996905</v>
      </c>
      <c r="AO25" s="11">
        <f t="shared" si="39"/>
        <v>-7.0634070901736767E-4</v>
      </c>
      <c r="AP25" s="11">
        <f t="shared" si="40"/>
        <v>-3.6283606947418535E-2</v>
      </c>
      <c r="AQ25" s="11">
        <f t="shared" si="41"/>
        <v>6.9859272414164245E-2</v>
      </c>
    </row>
    <row r="26" spans="1:48" s="3" customFormat="1" x14ac:dyDescent="0.3">
      <c r="A26" s="2" t="s">
        <v>38</v>
      </c>
      <c r="C26" s="2">
        <v>5.0000000000000001E-3</v>
      </c>
      <c r="D26" s="2">
        <v>8.8000000000000005E-3</v>
      </c>
      <c r="E26" s="3">
        <v>0.01</v>
      </c>
      <c r="F26" s="2">
        <v>0.28799999999999998</v>
      </c>
      <c r="G26" s="2"/>
      <c r="H26" s="3">
        <f t="shared" si="2"/>
        <v>1.38E-2</v>
      </c>
      <c r="J26" s="3">
        <f t="shared" si="3"/>
        <v>2.3800000000000002E-2</v>
      </c>
      <c r="L26" s="3">
        <f t="shared" si="4"/>
        <v>0.35688793718772305</v>
      </c>
      <c r="M26" s="3">
        <f t="shared" si="4"/>
        <v>0.62812276945039269</v>
      </c>
      <c r="N26" s="3">
        <f t="shared" si="4"/>
        <v>0.7137758743754461</v>
      </c>
      <c r="O26" s="3">
        <f t="shared" si="5"/>
        <v>9.2993219244430101</v>
      </c>
      <c r="Q26" s="3">
        <f t="shared" si="6"/>
        <v>0.98501070663811574</v>
      </c>
      <c r="S26" s="3">
        <f t="shared" si="7"/>
        <v>1.6987865810135618</v>
      </c>
      <c r="U26" s="3">
        <f t="shared" si="8"/>
        <v>0.18267854310413195</v>
      </c>
      <c r="W26" s="3">
        <f>AVERAGE(L26:L29)</f>
        <v>0.12491077801570308</v>
      </c>
      <c r="X26" s="3">
        <f t="shared" ref="X26:AF26" si="42">AVERAGE(M26:M29)</f>
        <v>0.63704496788008569</v>
      </c>
      <c r="Y26" s="3">
        <f t="shared" si="42"/>
        <v>1.3026409707351891</v>
      </c>
      <c r="Z26" s="3">
        <f t="shared" si="42"/>
        <v>12.261866322247336</v>
      </c>
      <c r="AB26" s="3">
        <f t="shared" si="42"/>
        <v>0.76195574589578885</v>
      </c>
      <c r="AD26" s="3">
        <f t="shared" si="42"/>
        <v>2.064596716630978</v>
      </c>
      <c r="AF26" s="3">
        <f t="shared" si="42"/>
        <v>0.17591930000827566</v>
      </c>
      <c r="AI26" s="3">
        <f>AI2+10</f>
        <v>10.624553890078515</v>
      </c>
      <c r="AJ26" s="3">
        <f>AJ2</f>
        <v>0.60135617416131337</v>
      </c>
      <c r="AK26" s="3">
        <f>AK2+10</f>
        <v>10.178443968593861</v>
      </c>
      <c r="AL26" s="3">
        <f>AL2+20</f>
        <v>20.193735873425897</v>
      </c>
      <c r="AN26" s="3">
        <f>($AI$26-L26)/48</f>
        <v>0.21390970735189149</v>
      </c>
      <c r="AO26" s="3">
        <f>($AJ$26-M26)/48</f>
        <v>-5.5763740185581917E-4</v>
      </c>
      <c r="AP26" s="3">
        <f>($AK$26-N26)/48</f>
        <v>0.19718058529621696</v>
      </c>
      <c r="AQ26" s="3">
        <f>($AL$26-O26)/48</f>
        <v>0.2269669572704768</v>
      </c>
      <c r="AS26" s="3">
        <f>AVERAGE(AN26:AN29)</f>
        <v>0.21874256483464191</v>
      </c>
      <c r="AT26" s="3">
        <f t="shared" ref="AT26:AV26" si="43">AVERAGE(AO26:AO29)</f>
        <v>-7.4351653580775716E-4</v>
      </c>
      <c r="AU26" s="3">
        <f t="shared" si="43"/>
        <v>0.18491256245538901</v>
      </c>
      <c r="AV26" s="3">
        <f t="shared" si="43"/>
        <v>0.16524728231621999</v>
      </c>
    </row>
    <row r="27" spans="1:48" s="3" customFormat="1" x14ac:dyDescent="0.3">
      <c r="A27" s="2" t="s">
        <v>39</v>
      </c>
      <c r="C27" s="2">
        <v>2E-3</v>
      </c>
      <c r="D27" s="2">
        <v>8.9999999999999993E-3</v>
      </c>
      <c r="E27" s="3">
        <v>2.4E-2</v>
      </c>
      <c r="F27" s="2">
        <v>0.315</v>
      </c>
      <c r="G27" s="2"/>
      <c r="H27" s="3">
        <f t="shared" si="2"/>
        <v>1.0999999999999999E-2</v>
      </c>
      <c r="J27" s="3">
        <f t="shared" si="3"/>
        <v>3.5000000000000003E-2</v>
      </c>
      <c r="L27" s="3">
        <f t="shared" si="4"/>
        <v>0.14275517487508924</v>
      </c>
      <c r="M27" s="3">
        <f t="shared" si="4"/>
        <v>0.64239828693790146</v>
      </c>
      <c r="N27" s="3">
        <f t="shared" si="4"/>
        <v>1.7130620985010707</v>
      </c>
      <c r="O27" s="3">
        <f t="shared" si="5"/>
        <v>10.171133354859542</v>
      </c>
      <c r="Q27" s="3">
        <f t="shared" si="6"/>
        <v>0.78515346181299073</v>
      </c>
      <c r="S27" s="3">
        <f t="shared" si="7"/>
        <v>2.4982155603140614</v>
      </c>
      <c r="U27" s="3">
        <f t="shared" si="8"/>
        <v>0.24561820921563962</v>
      </c>
      <c r="AN27" s="3">
        <f t="shared" ref="AN27:AN29" si="44">($AI$26-L27)/48</f>
        <v>0.21837080656673802</v>
      </c>
      <c r="AO27" s="3">
        <f t="shared" ref="AO27:AO29" si="45">($AJ$26-M27)/48</f>
        <v>-8.5504401617891856E-4</v>
      </c>
      <c r="AP27" s="3">
        <f t="shared" ref="AP27:AP29" si="46">($AK$26-N27)/48</f>
        <v>0.17636212229359979</v>
      </c>
      <c r="AQ27" s="3">
        <f t="shared" ref="AQ27:AQ29" si="47">($AL$26-O27)/48</f>
        <v>0.20880421913679906</v>
      </c>
    </row>
    <row r="28" spans="1:48" s="3" customFormat="1" x14ac:dyDescent="0.3">
      <c r="A28" s="2" t="s">
        <v>40</v>
      </c>
      <c r="C28" s="2">
        <v>0</v>
      </c>
      <c r="D28" s="2">
        <v>8.8000000000000005E-3</v>
      </c>
      <c r="E28" s="3">
        <v>2E-3</v>
      </c>
      <c r="F28" s="2">
        <v>0.46</v>
      </c>
      <c r="G28" s="2"/>
      <c r="H28" s="3">
        <f t="shared" si="2"/>
        <v>8.8000000000000005E-3</v>
      </c>
      <c r="J28" s="3">
        <f t="shared" si="3"/>
        <v>1.0800000000000001E-2</v>
      </c>
      <c r="L28" s="3">
        <f t="shared" si="4"/>
        <v>0</v>
      </c>
      <c r="M28" s="3">
        <f t="shared" si="4"/>
        <v>0.62812276945039269</v>
      </c>
      <c r="N28" s="3">
        <f t="shared" si="4"/>
        <v>0.14275517487508924</v>
      </c>
      <c r="O28" s="3">
        <f t="shared" si="5"/>
        <v>14.853083629318697</v>
      </c>
      <c r="Q28" s="3">
        <f t="shared" si="6"/>
        <v>0.62812276945039269</v>
      </c>
      <c r="S28" s="3">
        <f t="shared" si="7"/>
        <v>0.77087794432548196</v>
      </c>
      <c r="U28" s="3">
        <f t="shared" si="8"/>
        <v>5.1900195512522118E-2</v>
      </c>
      <c r="AN28" s="3">
        <f t="shared" si="44"/>
        <v>0.22134487270996905</v>
      </c>
      <c r="AO28" s="3">
        <f t="shared" si="45"/>
        <v>-5.5763740185581917E-4</v>
      </c>
      <c r="AP28" s="3">
        <f t="shared" si="46"/>
        <v>0.20907684986914107</v>
      </c>
      <c r="AQ28" s="3">
        <f t="shared" si="47"/>
        <v>0.11126358841890001</v>
      </c>
    </row>
    <row r="29" spans="1:48" s="3" customFormat="1" x14ac:dyDescent="0.3">
      <c r="A29" s="2" t="s">
        <v>41</v>
      </c>
      <c r="C29" s="2">
        <v>0</v>
      </c>
      <c r="D29" s="2">
        <v>9.1000000000000004E-3</v>
      </c>
      <c r="E29" s="3">
        <v>3.6999999999999998E-2</v>
      </c>
      <c r="F29" s="2">
        <v>0.45600000000000002</v>
      </c>
      <c r="G29" s="2"/>
      <c r="H29" s="3">
        <f t="shared" si="2"/>
        <v>9.1000000000000004E-3</v>
      </c>
      <c r="J29" s="3">
        <f t="shared" si="3"/>
        <v>4.6100000000000002E-2</v>
      </c>
      <c r="L29" s="3">
        <f t="shared" si="4"/>
        <v>0</v>
      </c>
      <c r="M29" s="3">
        <f t="shared" si="4"/>
        <v>0.64953604568165602</v>
      </c>
      <c r="N29" s="3">
        <f t="shared" si="4"/>
        <v>2.6409707351891503</v>
      </c>
      <c r="O29" s="3">
        <f t="shared" si="5"/>
        <v>14.7239263803681</v>
      </c>
      <c r="Q29" s="3">
        <f t="shared" si="6"/>
        <v>0.64953604568165602</v>
      </c>
      <c r="S29" s="3">
        <f t="shared" si="7"/>
        <v>3.2905067808708064</v>
      </c>
      <c r="U29" s="3">
        <f t="shared" si="8"/>
        <v>0.22348025220080892</v>
      </c>
      <c r="AN29" s="3">
        <f t="shared" si="44"/>
        <v>0.22134487270996905</v>
      </c>
      <c r="AO29" s="3">
        <f t="shared" si="45"/>
        <v>-1.0037473233404717E-3</v>
      </c>
      <c r="AP29" s="3">
        <f t="shared" si="46"/>
        <v>0.15703069236259815</v>
      </c>
      <c r="AQ29" s="3">
        <f t="shared" si="47"/>
        <v>0.1139543644387041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7E5F-9F35-4270-A2C5-2A0758E25CBF}">
  <dimension ref="A1:AV56"/>
  <sheetViews>
    <sheetView topLeftCell="AF1" workbookViewId="0">
      <selection activeCell="AQ25" sqref="AQ25"/>
    </sheetView>
  </sheetViews>
  <sheetFormatPr defaultRowHeight="14.4" x14ac:dyDescent="0.3"/>
  <sheetData>
    <row r="1" spans="1:4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54</v>
      </c>
      <c r="AO1" t="s">
        <v>55</v>
      </c>
      <c r="AP1" t="s">
        <v>56</v>
      </c>
      <c r="AQ1" t="s">
        <v>57</v>
      </c>
      <c r="AS1" t="s">
        <v>58</v>
      </c>
      <c r="AT1" t="s">
        <v>59</v>
      </c>
      <c r="AU1" t="s">
        <v>60</v>
      </c>
      <c r="AV1" t="s">
        <v>61</v>
      </c>
    </row>
    <row r="2" spans="1:48" s="3" customFormat="1" x14ac:dyDescent="0.3">
      <c r="A2" s="2" t="s">
        <v>14</v>
      </c>
      <c r="B2" s="5">
        <v>45083</v>
      </c>
      <c r="C2" s="2">
        <v>0</v>
      </c>
      <c r="D2" s="2">
        <v>9.7000000000000003E-3</v>
      </c>
      <c r="E2" s="3">
        <v>0.03</v>
      </c>
      <c r="F2" s="2">
        <v>0</v>
      </c>
      <c r="G2" s="2"/>
      <c r="H2" s="3">
        <f>C2+D2</f>
        <v>9.7000000000000003E-3</v>
      </c>
      <c r="J2" s="3">
        <f>E2+H2</f>
        <v>3.9699999999999999E-2</v>
      </c>
      <c r="L2" s="3">
        <f>(C2/14.01)*1000</f>
        <v>0</v>
      </c>
      <c r="M2" s="3">
        <f>(D2/14.01)*1000</f>
        <v>0.69236259814418277</v>
      </c>
      <c r="N2" s="3">
        <f>(E2/14.01)*1000</f>
        <v>2.1413276231263385</v>
      </c>
      <c r="O2" s="3">
        <f>(F2/30.97)*1000</f>
        <v>0</v>
      </c>
      <c r="Q2" s="3">
        <f>L2+M2</f>
        <v>0.69236259814418277</v>
      </c>
      <c r="S2" s="3">
        <f>L2+M2+N2</f>
        <v>2.8336902212705213</v>
      </c>
      <c r="U2" s="3" t="e">
        <f>S2/O2</f>
        <v>#DIV/0!</v>
      </c>
      <c r="W2" s="3">
        <f>AVERAGE(L2:L5)</f>
        <v>0</v>
      </c>
      <c r="X2" s="3">
        <f t="shared" ref="X2:AF2" si="0">AVERAGE(M2:M5)</f>
        <v>0.66559600285510356</v>
      </c>
      <c r="Y2" s="3">
        <f t="shared" si="0"/>
        <v>2.7837259100642395</v>
      </c>
      <c r="Z2" s="3">
        <f t="shared" si="0"/>
        <v>0</v>
      </c>
      <c r="AB2" s="3">
        <f t="shared" si="0"/>
        <v>0.66559600285510356</v>
      </c>
      <c r="AD2" s="3">
        <f t="shared" si="0"/>
        <v>3.4493219129193431</v>
      </c>
      <c r="AF2" s="3" t="e">
        <f t="shared" si="0"/>
        <v>#DIV/0!</v>
      </c>
      <c r="AI2" s="3">
        <f>W2</f>
        <v>0</v>
      </c>
      <c r="AJ2" s="3">
        <f t="shared" ref="AJ2:AL2" si="1">X2</f>
        <v>0.66559600285510356</v>
      </c>
      <c r="AK2" s="3">
        <f t="shared" si="1"/>
        <v>2.7837259100642395</v>
      </c>
      <c r="AL2" s="3">
        <f t="shared" si="1"/>
        <v>0</v>
      </c>
    </row>
    <row r="3" spans="1:48" s="3" customFormat="1" x14ac:dyDescent="0.3">
      <c r="A3" s="2" t="s">
        <v>15</v>
      </c>
      <c r="B3" s="5">
        <v>45083</v>
      </c>
      <c r="C3" s="2">
        <v>0</v>
      </c>
      <c r="D3" s="2">
        <v>9.1999999999999998E-3</v>
      </c>
      <c r="E3" s="3">
        <v>7.0999999999999994E-2</v>
      </c>
      <c r="F3" s="2">
        <v>0</v>
      </c>
      <c r="G3" s="2"/>
      <c r="H3" s="3">
        <f t="shared" ref="H3:H29" si="2">C3+D3</f>
        <v>9.1999999999999998E-3</v>
      </c>
      <c r="J3" s="3">
        <f t="shared" ref="J3:J29" si="3">E3+H3</f>
        <v>8.0199999999999994E-2</v>
      </c>
      <c r="L3" s="3">
        <f t="shared" ref="L3:N29" si="4">(C3/14.01)*1000</f>
        <v>0</v>
      </c>
      <c r="M3" s="3">
        <f t="shared" si="4"/>
        <v>0.65667380442541035</v>
      </c>
      <c r="N3" s="3">
        <f t="shared" si="4"/>
        <v>5.0678087080656669</v>
      </c>
      <c r="O3" s="3">
        <f t="shared" ref="O3:O29" si="5">(F3/30.97)*1000</f>
        <v>0</v>
      </c>
      <c r="Q3" s="3">
        <f t="shared" ref="Q3:Q29" si="6">L3+M3</f>
        <v>0.65667380442541035</v>
      </c>
      <c r="S3" s="3">
        <f t="shared" ref="S3:S29" si="7">L3+M3+N3</f>
        <v>5.7244825124910772</v>
      </c>
      <c r="U3" s="3" t="e">
        <f t="shared" ref="U3:U29" si="8">S3/O3</f>
        <v>#DIV/0!</v>
      </c>
    </row>
    <row r="4" spans="1:48" s="3" customFormat="1" x14ac:dyDescent="0.3">
      <c r="A4" s="2" t="s">
        <v>16</v>
      </c>
      <c r="B4" s="5">
        <v>45083</v>
      </c>
      <c r="C4" s="2">
        <v>0</v>
      </c>
      <c r="D4" s="2">
        <v>9.1000000000000004E-3</v>
      </c>
      <c r="E4" s="3">
        <v>1.2999999999999999E-2</v>
      </c>
      <c r="F4" s="2">
        <v>0</v>
      </c>
      <c r="G4" s="2"/>
      <c r="H4" s="3">
        <f t="shared" si="2"/>
        <v>9.1000000000000004E-3</v>
      </c>
      <c r="J4" s="3">
        <f t="shared" si="3"/>
        <v>2.2100000000000002E-2</v>
      </c>
      <c r="L4" s="3">
        <f t="shared" si="4"/>
        <v>0</v>
      </c>
      <c r="M4" s="3">
        <f t="shared" si="4"/>
        <v>0.64953604568165602</v>
      </c>
      <c r="N4" s="3">
        <f t="shared" si="4"/>
        <v>0.92790863668807999</v>
      </c>
      <c r="O4" s="3">
        <f t="shared" si="5"/>
        <v>0</v>
      </c>
      <c r="Q4" s="3">
        <f t="shared" si="6"/>
        <v>0.64953604568165602</v>
      </c>
      <c r="S4" s="3">
        <f t="shared" si="7"/>
        <v>1.5774446823697361</v>
      </c>
      <c r="U4" s="3" t="e">
        <f t="shared" si="8"/>
        <v>#DIV/0!</v>
      </c>
    </row>
    <row r="5" spans="1:48" s="3" customFormat="1" x14ac:dyDescent="0.3">
      <c r="A5" s="2" t="s">
        <v>17</v>
      </c>
      <c r="B5" s="5">
        <v>45083</v>
      </c>
      <c r="C5" s="2">
        <v>0</v>
      </c>
      <c r="D5" s="2">
        <v>9.2999999999999992E-3</v>
      </c>
      <c r="E5" s="3">
        <v>4.2000000000000003E-2</v>
      </c>
      <c r="F5" s="2">
        <v>0</v>
      </c>
      <c r="G5" s="2"/>
      <c r="H5" s="3">
        <f t="shared" si="2"/>
        <v>9.2999999999999992E-3</v>
      </c>
      <c r="J5" s="3">
        <f t="shared" si="3"/>
        <v>5.1299999999999998E-2</v>
      </c>
      <c r="L5" s="3">
        <f t="shared" si="4"/>
        <v>0</v>
      </c>
      <c r="M5" s="3">
        <f t="shared" si="4"/>
        <v>0.6638115631691649</v>
      </c>
      <c r="N5" s="3">
        <f t="shared" si="4"/>
        <v>2.9978586723768736</v>
      </c>
      <c r="O5" s="3">
        <f t="shared" si="5"/>
        <v>0</v>
      </c>
      <c r="Q5" s="3">
        <f t="shared" si="6"/>
        <v>0.6638115631691649</v>
      </c>
      <c r="S5" s="3">
        <f t="shared" si="7"/>
        <v>3.6616702355460387</v>
      </c>
      <c r="U5" s="3" t="e">
        <f t="shared" si="8"/>
        <v>#DIV/0!</v>
      </c>
    </row>
    <row r="6" spans="1:48" x14ac:dyDescent="0.3">
      <c r="A6" s="1" t="s">
        <v>18</v>
      </c>
      <c r="B6" s="4">
        <v>45085</v>
      </c>
      <c r="C6" s="1">
        <v>6.0000000000000001E-3</v>
      </c>
      <c r="D6" s="1">
        <v>8.6E-3</v>
      </c>
      <c r="E6">
        <v>5.0000000000000001E-3</v>
      </c>
      <c r="F6" s="1">
        <v>0</v>
      </c>
      <c r="G6" s="1"/>
      <c r="H6">
        <f t="shared" si="2"/>
        <v>1.46E-2</v>
      </c>
      <c r="J6">
        <f t="shared" si="3"/>
        <v>1.9599999999999999E-2</v>
      </c>
      <c r="L6">
        <f t="shared" si="4"/>
        <v>0.42826552462526768</v>
      </c>
      <c r="M6">
        <f t="shared" si="4"/>
        <v>0.6138472519628837</v>
      </c>
      <c r="N6">
        <f t="shared" si="4"/>
        <v>0.35688793718772305</v>
      </c>
      <c r="O6">
        <f t="shared" si="5"/>
        <v>0</v>
      </c>
      <c r="Q6">
        <f t="shared" si="6"/>
        <v>1.0421127765881515</v>
      </c>
      <c r="S6">
        <f t="shared" si="7"/>
        <v>1.3990007137758744</v>
      </c>
      <c r="U6" t="e">
        <f t="shared" si="8"/>
        <v>#DIV/0!</v>
      </c>
      <c r="W6">
        <f>AVERAGE(L6:L9)</f>
        <v>0.30335474660956463</v>
      </c>
      <c r="X6">
        <f t="shared" ref="X6:AF6" si="9">AVERAGE(M6:M9)</f>
        <v>0.63347608850820847</v>
      </c>
      <c r="Y6">
        <f>AVERAGE(N6:N9)</f>
        <v>1.1420413990007139</v>
      </c>
      <c r="Z6">
        <f t="shared" si="9"/>
        <v>0</v>
      </c>
      <c r="AB6">
        <f t="shared" si="9"/>
        <v>0.9368308351177731</v>
      </c>
      <c r="AD6">
        <f t="shared" si="9"/>
        <v>2.0788722341184869</v>
      </c>
      <c r="AF6" t="e">
        <f t="shared" si="9"/>
        <v>#DIV/0!</v>
      </c>
      <c r="AI6">
        <f>AI2</f>
        <v>0</v>
      </c>
      <c r="AJ6">
        <f t="shared" ref="AJ6:AL6" si="10">AJ2</f>
        <v>0.66559600285510356</v>
      </c>
      <c r="AK6">
        <f t="shared" si="10"/>
        <v>2.7837259100642395</v>
      </c>
      <c r="AL6">
        <f t="shared" si="10"/>
        <v>0</v>
      </c>
      <c r="AN6">
        <f>($AI$6-L6)/48</f>
        <v>-8.9221984296930772E-3</v>
      </c>
      <c r="AO6">
        <f>($AJ$6-M6)/48</f>
        <v>1.0780989769212472E-3</v>
      </c>
      <c r="AP6">
        <f>($AK$6-N6)/48</f>
        <v>5.0559124434927431E-2</v>
      </c>
      <c r="AQ6">
        <f>($AL$6-O6)/48</f>
        <v>0</v>
      </c>
      <c r="AS6">
        <f>AVERAGE(AN6:AN9)</f>
        <v>-6.3198905543659298E-3</v>
      </c>
      <c r="AT6">
        <f t="shared" ref="AT6:AU6" si="11">AVERAGE(AO6:AO9)</f>
        <v>6.6916488222698177E-4</v>
      </c>
      <c r="AU6">
        <f t="shared" si="11"/>
        <v>3.4201760647156784E-2</v>
      </c>
      <c r="AV6">
        <f>AVERAGE(AQ6:AQ9)</f>
        <v>0</v>
      </c>
    </row>
    <row r="7" spans="1:48" x14ac:dyDescent="0.3">
      <c r="A7" s="1" t="s">
        <v>19</v>
      </c>
      <c r="B7" s="4">
        <v>45085</v>
      </c>
      <c r="C7" s="1">
        <v>8.0000000000000002E-3</v>
      </c>
      <c r="D7" s="1">
        <v>9.2999999999999992E-3</v>
      </c>
      <c r="E7">
        <v>2.7E-2</v>
      </c>
      <c r="F7" s="1">
        <v>0</v>
      </c>
      <c r="G7" s="1"/>
      <c r="H7">
        <f t="shared" si="2"/>
        <v>1.7299999999999999E-2</v>
      </c>
      <c r="J7">
        <f t="shared" si="3"/>
        <v>4.4299999999999999E-2</v>
      </c>
      <c r="L7">
        <f t="shared" si="4"/>
        <v>0.57102069950035694</v>
      </c>
      <c r="M7">
        <f t="shared" si="4"/>
        <v>0.6638115631691649</v>
      </c>
      <c r="N7">
        <f t="shared" si="4"/>
        <v>1.9271948608137046</v>
      </c>
      <c r="O7">
        <f t="shared" si="5"/>
        <v>0</v>
      </c>
      <c r="Q7">
        <f t="shared" si="6"/>
        <v>1.2348322626695218</v>
      </c>
      <c r="S7">
        <f t="shared" si="7"/>
        <v>3.1620271234832265</v>
      </c>
      <c r="U7" t="e">
        <f t="shared" si="8"/>
        <v>#DIV/0!</v>
      </c>
      <c r="AN7">
        <f t="shared" ref="AN7:AN9" si="12">($AI$6-L7)/48</f>
        <v>-1.1896264572924102E-2</v>
      </c>
      <c r="AO7">
        <f t="shared" ref="AO7:AO9" si="13">($AJ$6-M7)/48</f>
        <v>3.7175826790388868E-5</v>
      </c>
      <c r="AP7">
        <f t="shared" ref="AP7:AP9" si="14">($AK$6-N7)/48</f>
        <v>1.7844396859386144E-2</v>
      </c>
      <c r="AQ7">
        <f t="shared" ref="AQ7:AQ9" si="15">($AL$6-O7)/48</f>
        <v>0</v>
      </c>
    </row>
    <row r="8" spans="1:48" x14ac:dyDescent="0.3">
      <c r="A8" s="1" t="s">
        <v>20</v>
      </c>
      <c r="B8" s="4">
        <v>45085</v>
      </c>
      <c r="C8" s="1">
        <v>3.0000000000000001E-3</v>
      </c>
      <c r="D8" s="1">
        <v>8.3000000000000001E-3</v>
      </c>
      <c r="E8">
        <v>3.0000000000000001E-3</v>
      </c>
      <c r="F8" s="1">
        <v>0</v>
      </c>
      <c r="G8" s="1"/>
      <c r="H8">
        <f t="shared" si="2"/>
        <v>1.1300000000000001E-2</v>
      </c>
      <c r="J8">
        <f t="shared" si="3"/>
        <v>1.43E-2</v>
      </c>
      <c r="L8">
        <f t="shared" si="4"/>
        <v>0.21413276231263384</v>
      </c>
      <c r="M8">
        <f t="shared" si="4"/>
        <v>0.59243397573162027</v>
      </c>
      <c r="N8">
        <f t="shared" si="4"/>
        <v>0.21413276231263384</v>
      </c>
      <c r="O8">
        <f t="shared" si="5"/>
        <v>0</v>
      </c>
      <c r="Q8">
        <f t="shared" si="6"/>
        <v>0.80656673804425405</v>
      </c>
      <c r="S8">
        <f t="shared" si="7"/>
        <v>1.0206995003568879</v>
      </c>
      <c r="U8" t="e">
        <f t="shared" si="8"/>
        <v>#DIV/0!</v>
      </c>
      <c r="AN8">
        <f t="shared" si="12"/>
        <v>-4.4610992148465386E-3</v>
      </c>
      <c r="AO8">
        <f t="shared" si="13"/>
        <v>1.524208898405902E-3</v>
      </c>
      <c r="AP8">
        <f t="shared" si="14"/>
        <v>5.3533190578158453E-2</v>
      </c>
      <c r="AQ8">
        <f t="shared" si="15"/>
        <v>0</v>
      </c>
    </row>
    <row r="9" spans="1:48" x14ac:dyDescent="0.3">
      <c r="A9" s="1" t="s">
        <v>21</v>
      </c>
      <c r="B9" s="4">
        <v>45085</v>
      </c>
      <c r="C9" s="1">
        <v>0</v>
      </c>
      <c r="D9" s="1">
        <v>9.2999999999999992E-3</v>
      </c>
      <c r="E9">
        <v>2.9000000000000001E-2</v>
      </c>
      <c r="F9" s="1">
        <v>0</v>
      </c>
      <c r="G9" s="1"/>
      <c r="H9">
        <f t="shared" si="2"/>
        <v>9.2999999999999992E-3</v>
      </c>
      <c r="J9">
        <f t="shared" si="3"/>
        <v>3.8300000000000001E-2</v>
      </c>
      <c r="L9">
        <f t="shared" si="4"/>
        <v>0</v>
      </c>
      <c r="M9">
        <f t="shared" si="4"/>
        <v>0.6638115631691649</v>
      </c>
      <c r="N9">
        <f t="shared" si="4"/>
        <v>2.0699500356887941</v>
      </c>
      <c r="O9">
        <f t="shared" si="5"/>
        <v>0</v>
      </c>
      <c r="Q9">
        <f t="shared" si="6"/>
        <v>0.6638115631691649</v>
      </c>
      <c r="S9">
        <f t="shared" si="7"/>
        <v>2.7337615988579591</v>
      </c>
      <c r="U9" t="e">
        <f t="shared" si="8"/>
        <v>#DIV/0!</v>
      </c>
      <c r="AN9">
        <f t="shared" si="12"/>
        <v>0</v>
      </c>
      <c r="AO9">
        <f t="shared" si="13"/>
        <v>3.7175826790388868E-5</v>
      </c>
      <c r="AP9">
        <f>($AK$6-N9)/48</f>
        <v>1.4870330716155114E-2</v>
      </c>
      <c r="AQ9">
        <f t="shared" si="15"/>
        <v>0</v>
      </c>
    </row>
    <row r="10" spans="1:48" s="3" customFormat="1" x14ac:dyDescent="0.3">
      <c r="A10" s="2" t="s">
        <v>22</v>
      </c>
      <c r="B10" s="5">
        <v>45085</v>
      </c>
      <c r="C10" s="2">
        <v>0.10199999999999999</v>
      </c>
      <c r="D10" s="2">
        <v>9.9000000000000008E-3</v>
      </c>
      <c r="E10" s="3">
        <v>5.0999999999999997E-2</v>
      </c>
      <c r="F10" s="2">
        <v>0</v>
      </c>
      <c r="G10" s="2"/>
      <c r="H10" s="3">
        <f t="shared" si="2"/>
        <v>0.1119</v>
      </c>
      <c r="J10" s="3">
        <f t="shared" si="3"/>
        <v>0.16289999999999999</v>
      </c>
      <c r="L10" s="3">
        <f t="shared" si="4"/>
        <v>7.2805139186295502</v>
      </c>
      <c r="M10" s="3">
        <f t="shared" si="4"/>
        <v>0.70663811563169177</v>
      </c>
      <c r="N10" s="3">
        <f t="shared" si="4"/>
        <v>3.6402569593147751</v>
      </c>
      <c r="O10" s="3">
        <f t="shared" si="5"/>
        <v>0</v>
      </c>
      <c r="Q10" s="3">
        <f t="shared" si="6"/>
        <v>7.9871520342612419</v>
      </c>
      <c r="S10" s="3">
        <f t="shared" si="7"/>
        <v>11.627408993576017</v>
      </c>
      <c r="U10" s="3" t="e">
        <f t="shared" si="8"/>
        <v>#DIV/0!</v>
      </c>
      <c r="W10" s="3">
        <f>AVERAGE(L10:L13)</f>
        <v>7.4411134903640264</v>
      </c>
      <c r="X10" s="3">
        <f t="shared" ref="X10:AF10" si="16">AVERAGE(M10:M13)</f>
        <v>0.71199143468950754</v>
      </c>
      <c r="Y10" s="3">
        <f t="shared" si="16"/>
        <v>2.1948608137044969</v>
      </c>
      <c r="Z10" s="3">
        <f t="shared" si="16"/>
        <v>0</v>
      </c>
      <c r="AB10" s="3">
        <f t="shared" si="16"/>
        <v>8.1531049250535332</v>
      </c>
      <c r="AD10" s="3">
        <f t="shared" si="16"/>
        <v>10.347965738758031</v>
      </c>
      <c r="AF10" s="3" t="e">
        <f t="shared" si="16"/>
        <v>#DIV/0!</v>
      </c>
      <c r="AI10" s="3">
        <f>AI2+10</f>
        <v>10</v>
      </c>
      <c r="AJ10" s="3">
        <f>AJ2</f>
        <v>0.66559600285510356</v>
      </c>
      <c r="AK10" s="3">
        <f>AK2+10</f>
        <v>12.78372591006424</v>
      </c>
      <c r="AL10" s="3">
        <f>AL2</f>
        <v>0</v>
      </c>
      <c r="AN10" s="3">
        <f>($AI$10-L10)/48</f>
        <v>5.6655960028551035E-2</v>
      </c>
      <c r="AO10" s="3">
        <f>($AJ$10-M10)/48</f>
        <v>-8.5504401617892084E-4</v>
      </c>
      <c r="AP10" s="3">
        <f>($AK$10-N10)/48</f>
        <v>0.19048893647394718</v>
      </c>
      <c r="AQ10" s="3">
        <f>($AL$10-O10)/48</f>
        <v>0</v>
      </c>
      <c r="AS10" s="3">
        <f>AVERAGE(AN10:AN13)</f>
        <v>5.331013561741612E-2</v>
      </c>
      <c r="AT10" s="3">
        <f t="shared" ref="AT10:AV10" si="17">AVERAGE(AO10:AO13)</f>
        <v>-9.6657149655008301E-4</v>
      </c>
      <c r="AU10" s="3">
        <f t="shared" si="17"/>
        <v>0.22060135617416132</v>
      </c>
      <c r="AV10" s="3">
        <f t="shared" si="17"/>
        <v>0</v>
      </c>
    </row>
    <row r="11" spans="1:48" s="3" customFormat="1" x14ac:dyDescent="0.3">
      <c r="A11" s="2" t="s">
        <v>23</v>
      </c>
      <c r="B11" s="5">
        <v>45085</v>
      </c>
      <c r="C11" s="2">
        <v>0.105</v>
      </c>
      <c r="D11" s="2">
        <v>1.0200000000000001E-2</v>
      </c>
      <c r="E11" s="3">
        <v>0.04</v>
      </c>
      <c r="F11" s="2">
        <v>0</v>
      </c>
      <c r="G11" s="2"/>
      <c r="H11" s="3">
        <f t="shared" si="2"/>
        <v>0.1152</v>
      </c>
      <c r="J11" s="3">
        <f t="shared" si="3"/>
        <v>0.1552</v>
      </c>
      <c r="L11" s="3">
        <f t="shared" si="4"/>
        <v>7.4946466809421848</v>
      </c>
      <c r="M11" s="3">
        <f t="shared" si="4"/>
        <v>0.72805139186295509</v>
      </c>
      <c r="N11" s="3">
        <f t="shared" si="4"/>
        <v>2.8551034975017844</v>
      </c>
      <c r="O11" s="3">
        <f t="shared" si="5"/>
        <v>0</v>
      </c>
      <c r="Q11" s="3">
        <f t="shared" si="6"/>
        <v>8.2226980728051391</v>
      </c>
      <c r="S11" s="3">
        <f t="shared" si="7"/>
        <v>11.077801570306924</v>
      </c>
      <c r="U11" s="3" t="e">
        <f t="shared" si="8"/>
        <v>#DIV/0!</v>
      </c>
      <c r="AN11" s="3">
        <f t="shared" ref="AN11:AN13" si="18">($AI$10-L11)/48</f>
        <v>5.2194860813704481E-2</v>
      </c>
      <c r="AO11" s="3">
        <f t="shared" ref="AO11:AO13" si="19">($AJ$10-M11)/48</f>
        <v>-1.3011539376635735E-3</v>
      </c>
      <c r="AP11" s="3">
        <f t="shared" ref="AP11:AP13" si="20">($AK$10-N11)/48</f>
        <v>0.2068463002617178</v>
      </c>
      <c r="AQ11" s="3">
        <f t="shared" ref="AQ11:AQ13" si="21">($AL$10-O11)/48</f>
        <v>0</v>
      </c>
    </row>
    <row r="12" spans="1:48" s="3" customFormat="1" x14ac:dyDescent="0.3">
      <c r="A12" s="2" t="s">
        <v>24</v>
      </c>
      <c r="B12" s="5">
        <v>45085</v>
      </c>
      <c r="C12" s="2">
        <v>0.10100000000000001</v>
      </c>
      <c r="D12" s="2">
        <v>9.7000000000000003E-3</v>
      </c>
      <c r="E12" s="3">
        <v>0</v>
      </c>
      <c r="F12" s="2">
        <v>0</v>
      </c>
      <c r="G12" s="2"/>
      <c r="H12" s="3">
        <f t="shared" si="2"/>
        <v>0.11070000000000001</v>
      </c>
      <c r="J12" s="3">
        <f t="shared" si="3"/>
        <v>0.11070000000000001</v>
      </c>
      <c r="L12" s="3">
        <f t="shared" si="4"/>
        <v>7.2091363311920063</v>
      </c>
      <c r="M12" s="3">
        <f t="shared" si="4"/>
        <v>0.69236259814418277</v>
      </c>
      <c r="N12" s="3">
        <f t="shared" si="4"/>
        <v>0</v>
      </c>
      <c r="O12" s="3">
        <f t="shared" si="5"/>
        <v>0</v>
      </c>
      <c r="Q12" s="3">
        <f t="shared" si="6"/>
        <v>7.9014989293361886</v>
      </c>
      <c r="S12" s="3">
        <f t="shared" si="7"/>
        <v>7.9014989293361886</v>
      </c>
      <c r="U12" s="3" t="e">
        <f t="shared" si="8"/>
        <v>#DIV/0!</v>
      </c>
      <c r="AN12" s="3">
        <f t="shared" si="18"/>
        <v>5.8142993100166539E-2</v>
      </c>
      <c r="AO12" s="3">
        <f t="shared" si="19"/>
        <v>-5.5763740185581689E-4</v>
      </c>
      <c r="AP12" s="3">
        <f t="shared" si="20"/>
        <v>0.26632762312633834</v>
      </c>
      <c r="AQ12" s="3">
        <f t="shared" si="21"/>
        <v>0</v>
      </c>
    </row>
    <row r="13" spans="1:48" s="3" customFormat="1" x14ac:dyDescent="0.3">
      <c r="A13" s="2" t="s">
        <v>25</v>
      </c>
      <c r="B13" s="5">
        <v>45085</v>
      </c>
      <c r="C13" s="2">
        <v>0.109</v>
      </c>
      <c r="D13" s="2">
        <v>1.01E-2</v>
      </c>
      <c r="E13" s="3">
        <v>3.2000000000000001E-2</v>
      </c>
      <c r="F13" s="2">
        <v>0</v>
      </c>
      <c r="G13" s="2"/>
      <c r="H13" s="3">
        <f t="shared" si="2"/>
        <v>0.1191</v>
      </c>
      <c r="J13" s="3">
        <f t="shared" si="3"/>
        <v>0.15110000000000001</v>
      </c>
      <c r="L13" s="3">
        <f t="shared" si="4"/>
        <v>7.7801570306923633</v>
      </c>
      <c r="M13" s="3">
        <f t="shared" si="4"/>
        <v>0.72091363311920054</v>
      </c>
      <c r="N13" s="3">
        <f t="shared" si="4"/>
        <v>2.2840827980014278</v>
      </c>
      <c r="O13" s="3">
        <f t="shared" si="5"/>
        <v>0</v>
      </c>
      <c r="Q13" s="3">
        <f t="shared" si="6"/>
        <v>8.5010706638115643</v>
      </c>
      <c r="S13" s="3">
        <f t="shared" si="7"/>
        <v>10.785153461812993</v>
      </c>
      <c r="U13" s="3" t="e">
        <f t="shared" si="8"/>
        <v>#DIV/0!</v>
      </c>
      <c r="AN13" s="3">
        <f t="shared" si="18"/>
        <v>4.6246728527242431E-2</v>
      </c>
      <c r="AO13" s="3">
        <f t="shared" si="19"/>
        <v>-1.1524506305020203E-3</v>
      </c>
      <c r="AP13" s="3">
        <f t="shared" si="20"/>
        <v>0.21874256483464191</v>
      </c>
      <c r="AQ13" s="3">
        <f t="shared" si="21"/>
        <v>0</v>
      </c>
    </row>
    <row r="14" spans="1:48" x14ac:dyDescent="0.3">
      <c r="A14" s="1" t="s">
        <v>26</v>
      </c>
      <c r="B14" s="4">
        <v>45085</v>
      </c>
      <c r="C14" s="1">
        <v>0</v>
      </c>
      <c r="D14" s="1">
        <v>8.8999999999999999E-3</v>
      </c>
      <c r="E14">
        <v>0</v>
      </c>
      <c r="F14" s="1">
        <v>8.2000000000000003E-2</v>
      </c>
      <c r="G14" s="1"/>
      <c r="H14">
        <f t="shared" si="2"/>
        <v>8.8999999999999999E-3</v>
      </c>
      <c r="J14">
        <f t="shared" si="3"/>
        <v>8.8999999999999999E-3</v>
      </c>
      <c r="L14">
        <f t="shared" si="4"/>
        <v>0</v>
      </c>
      <c r="M14">
        <f t="shared" si="4"/>
        <v>0.63526052819414702</v>
      </c>
      <c r="N14">
        <f t="shared" si="4"/>
        <v>0</v>
      </c>
      <c r="O14">
        <f t="shared" si="5"/>
        <v>2.647723603487246</v>
      </c>
      <c r="Q14">
        <f t="shared" si="6"/>
        <v>0.63526052819414702</v>
      </c>
      <c r="S14">
        <f t="shared" si="7"/>
        <v>0.63526052819414702</v>
      </c>
      <c r="U14">
        <f t="shared" si="8"/>
        <v>0.23992705558747232</v>
      </c>
      <c r="W14">
        <f>AVERAGE(L14:L17)</f>
        <v>0.39257673090649536</v>
      </c>
      <c r="X14">
        <f t="shared" ref="X14:AF14" si="22">AVERAGE(M14:M17)</f>
        <v>0.63704496788008569</v>
      </c>
      <c r="Y14">
        <f t="shared" si="22"/>
        <v>1.7130620985010707</v>
      </c>
      <c r="Z14">
        <f t="shared" si="22"/>
        <v>2.437843073942525</v>
      </c>
      <c r="AB14">
        <f t="shared" si="22"/>
        <v>1.0296216987865809</v>
      </c>
      <c r="AD14">
        <f t="shared" si="22"/>
        <v>2.7426837972876519</v>
      </c>
      <c r="AF14">
        <f t="shared" si="22"/>
        <v>1.1495016913498617</v>
      </c>
      <c r="AI14">
        <f>AI2</f>
        <v>0</v>
      </c>
      <c r="AJ14">
        <f t="shared" ref="AJ14:AK14" si="23">AJ2</f>
        <v>0.66559600285510356</v>
      </c>
      <c r="AK14">
        <f t="shared" si="23"/>
        <v>2.7837259100642395</v>
      </c>
      <c r="AL14">
        <f>AL2+5</f>
        <v>5</v>
      </c>
      <c r="AN14" s="11">
        <f>($AI$14-L14)/48</f>
        <v>0</v>
      </c>
      <c r="AO14" s="11">
        <f>($AJ$14-M14)/48</f>
        <v>6.3198905543659456E-4</v>
      </c>
      <c r="AP14" s="11">
        <f>($AK$14-N14)/48</f>
        <v>5.7994289793004992E-2</v>
      </c>
      <c r="AQ14" s="11">
        <f>($AL$14-O14)/48</f>
        <v>4.9005758260682375E-2</v>
      </c>
      <c r="AS14">
        <f>AVERAGE(AN14:AN17)</f>
        <v>-8.1786818938853201E-3</v>
      </c>
      <c r="AT14">
        <f t="shared" ref="AT14:AV14" si="24">AVERAGE(AO14:AO17)</f>
        <v>5.9481322864620627E-4</v>
      </c>
      <c r="AU14">
        <f t="shared" si="24"/>
        <v>2.2305496074232684E-2</v>
      </c>
      <c r="AV14">
        <f t="shared" si="24"/>
        <v>5.3378269292864058E-2</v>
      </c>
    </row>
    <row r="15" spans="1:48" x14ac:dyDescent="0.3">
      <c r="A15" s="1" t="s">
        <v>27</v>
      </c>
      <c r="B15" s="4">
        <v>45085</v>
      </c>
      <c r="C15" s="1">
        <v>7.0000000000000001E-3</v>
      </c>
      <c r="D15" s="1">
        <v>8.9999999999999993E-3</v>
      </c>
      <c r="E15">
        <v>7.0000000000000007E-2</v>
      </c>
      <c r="F15" s="1">
        <v>7.0999999999999994E-2</v>
      </c>
      <c r="G15" s="1"/>
      <c r="H15">
        <f t="shared" si="2"/>
        <v>1.6E-2</v>
      </c>
      <c r="J15">
        <f t="shared" si="3"/>
        <v>8.6000000000000007E-2</v>
      </c>
      <c r="L15">
        <f t="shared" si="4"/>
        <v>0.49964311206281231</v>
      </c>
      <c r="M15">
        <f t="shared" si="4"/>
        <v>0.64239828693790146</v>
      </c>
      <c r="N15">
        <f t="shared" si="4"/>
        <v>4.9964311206281229</v>
      </c>
      <c r="O15">
        <f t="shared" si="5"/>
        <v>2.292541168873103</v>
      </c>
      <c r="Q15">
        <f t="shared" si="6"/>
        <v>1.1420413990007137</v>
      </c>
      <c r="S15">
        <f t="shared" si="7"/>
        <v>6.1384725196288361</v>
      </c>
      <c r="U15">
        <f t="shared" si="8"/>
        <v>2.677584421590212</v>
      </c>
      <c r="AN15" s="11">
        <f t="shared" ref="AN15:AN17" si="25">($AI$14-L15)/48</f>
        <v>-1.040923150130859E-2</v>
      </c>
      <c r="AO15" s="11">
        <f t="shared" ref="AO15:AO17" si="26">($AJ$14-M15)/48</f>
        <v>4.8328574827504373E-4</v>
      </c>
      <c r="AP15" s="11">
        <f t="shared" ref="AP15:AP17" si="27">($AK$14-N15)/48</f>
        <v>-4.6098025220080906E-2</v>
      </c>
      <c r="AQ15" s="11">
        <f t="shared" ref="AQ15:AQ17" si="28">($AL$14-O15)/48</f>
        <v>5.6405392315143688E-2</v>
      </c>
    </row>
    <row r="16" spans="1:48" x14ac:dyDescent="0.3">
      <c r="A16" s="1" t="s">
        <v>28</v>
      </c>
      <c r="B16" s="4">
        <v>45085</v>
      </c>
      <c r="C16" s="1">
        <v>8.0000000000000002E-3</v>
      </c>
      <c r="D16" s="1">
        <v>8.9999999999999993E-3</v>
      </c>
      <c r="E16">
        <v>2.5999999999999999E-2</v>
      </c>
      <c r="F16" s="1">
        <v>8.2000000000000003E-2</v>
      </c>
      <c r="G16" s="1"/>
      <c r="H16">
        <f t="shared" si="2"/>
        <v>1.7000000000000001E-2</v>
      </c>
      <c r="J16">
        <f t="shared" si="3"/>
        <v>4.2999999999999997E-2</v>
      </c>
      <c r="L16">
        <f t="shared" si="4"/>
        <v>0.57102069950035694</v>
      </c>
      <c r="M16">
        <f t="shared" si="4"/>
        <v>0.64239828693790146</v>
      </c>
      <c r="N16">
        <f t="shared" si="4"/>
        <v>1.85581727337616</v>
      </c>
      <c r="O16">
        <f t="shared" si="5"/>
        <v>2.647723603487246</v>
      </c>
      <c r="Q16">
        <f t="shared" si="6"/>
        <v>1.2134189864382585</v>
      </c>
      <c r="S16">
        <f t="shared" si="7"/>
        <v>3.0692362598144185</v>
      </c>
      <c r="U16">
        <f t="shared" si="8"/>
        <v>1.1591981337372259</v>
      </c>
      <c r="AN16" s="11">
        <f t="shared" si="25"/>
        <v>-1.1896264572924102E-2</v>
      </c>
      <c r="AO16" s="11">
        <f t="shared" si="26"/>
        <v>4.8328574827504373E-4</v>
      </c>
      <c r="AP16" s="11">
        <f t="shared" si="27"/>
        <v>1.9331429931001658E-2</v>
      </c>
      <c r="AQ16" s="11">
        <f t="shared" si="28"/>
        <v>4.9005758260682375E-2</v>
      </c>
    </row>
    <row r="17" spans="1:48" x14ac:dyDescent="0.3">
      <c r="A17" s="1" t="s">
        <v>29</v>
      </c>
      <c r="B17" s="4">
        <v>45085</v>
      </c>
      <c r="C17" s="1">
        <v>7.0000000000000001E-3</v>
      </c>
      <c r="D17" s="1">
        <v>8.8000000000000005E-3</v>
      </c>
      <c r="E17">
        <v>0</v>
      </c>
      <c r="F17" s="1">
        <v>6.7000000000000004E-2</v>
      </c>
      <c r="G17" s="1"/>
      <c r="H17">
        <f t="shared" si="2"/>
        <v>1.5800000000000002E-2</v>
      </c>
      <c r="J17">
        <f t="shared" si="3"/>
        <v>1.5800000000000002E-2</v>
      </c>
      <c r="L17">
        <f t="shared" si="4"/>
        <v>0.49964311206281231</v>
      </c>
      <c r="M17">
        <f t="shared" si="4"/>
        <v>0.62812276945039269</v>
      </c>
      <c r="N17">
        <f t="shared" si="4"/>
        <v>0</v>
      </c>
      <c r="O17">
        <f t="shared" si="5"/>
        <v>2.1633839199225058</v>
      </c>
      <c r="Q17">
        <f t="shared" si="6"/>
        <v>1.127765881513205</v>
      </c>
      <c r="S17">
        <f t="shared" si="7"/>
        <v>1.127765881513205</v>
      </c>
      <c r="U17">
        <f t="shared" si="8"/>
        <v>0.52129715448453662</v>
      </c>
      <c r="AN17" s="11">
        <f t="shared" si="25"/>
        <v>-1.040923150130859E-2</v>
      </c>
      <c r="AO17" s="11">
        <f>($AJ$14-M17)/48</f>
        <v>7.8069236259814317E-4</v>
      </c>
      <c r="AP17" s="11">
        <f t="shared" si="27"/>
        <v>5.7994289793004992E-2</v>
      </c>
      <c r="AQ17" s="11">
        <f t="shared" si="28"/>
        <v>5.9096168334947796E-2</v>
      </c>
    </row>
    <row r="18" spans="1:48" s="3" customFormat="1" x14ac:dyDescent="0.3">
      <c r="A18" s="2" t="s">
        <v>30</v>
      </c>
      <c r="B18" s="5">
        <v>45085</v>
      </c>
      <c r="C18" s="2">
        <v>5.2999999999999999E-2</v>
      </c>
      <c r="D18" s="2">
        <v>9.1000000000000004E-3</v>
      </c>
      <c r="E18" s="3">
        <v>0</v>
      </c>
      <c r="F18" s="2">
        <v>0.50700000000000001</v>
      </c>
      <c r="G18" s="2"/>
      <c r="H18" s="3">
        <f t="shared" si="2"/>
        <v>6.2100000000000002E-2</v>
      </c>
      <c r="J18" s="3">
        <f t="shared" si="3"/>
        <v>6.2100000000000002E-2</v>
      </c>
      <c r="L18" s="3">
        <f t="shared" si="4"/>
        <v>3.7830121341898644</v>
      </c>
      <c r="M18" s="3">
        <f t="shared" si="4"/>
        <v>0.64953604568165602</v>
      </c>
      <c r="N18" s="3">
        <f t="shared" si="4"/>
        <v>0</v>
      </c>
      <c r="O18" s="3">
        <f t="shared" si="5"/>
        <v>16.370681304488215</v>
      </c>
      <c r="Q18" s="3">
        <f t="shared" si="6"/>
        <v>4.4325481798715201</v>
      </c>
      <c r="S18" s="3">
        <f t="shared" si="7"/>
        <v>4.4325481798715201</v>
      </c>
      <c r="U18" s="3">
        <f t="shared" si="8"/>
        <v>0.27076137501108671</v>
      </c>
      <c r="W18" s="3">
        <f>AVERAGE(L18:L21)</f>
        <v>0.94575303354746609</v>
      </c>
      <c r="X18" s="3">
        <f t="shared" ref="X18:AF18" si="29">AVERAGE(M18:M21)</f>
        <v>0.63347608850820847</v>
      </c>
      <c r="Y18" s="3">
        <f t="shared" si="29"/>
        <v>0</v>
      </c>
      <c r="Z18" s="3">
        <f t="shared" si="29"/>
        <v>16.015498869874072</v>
      </c>
      <c r="AB18" s="3">
        <f t="shared" si="29"/>
        <v>1.5792291220556745</v>
      </c>
      <c r="AD18" s="3">
        <f t="shared" si="29"/>
        <v>1.5792291220556745</v>
      </c>
      <c r="AF18" s="3">
        <f t="shared" si="29"/>
        <v>9.7636503625186957E-2</v>
      </c>
      <c r="AI18" s="3">
        <f>AI2</f>
        <v>0</v>
      </c>
      <c r="AJ18" s="3">
        <f t="shared" ref="AJ18:AK18" si="30">AJ2</f>
        <v>0.66559600285510356</v>
      </c>
      <c r="AK18" s="3">
        <f t="shared" si="30"/>
        <v>2.7837259100642395</v>
      </c>
      <c r="AL18" s="3">
        <f>AL2+20</f>
        <v>20</v>
      </c>
      <c r="AN18" s="3">
        <f>($AI$18-L18)/48</f>
        <v>-7.8812752795622179E-2</v>
      </c>
      <c r="AO18" s="3">
        <f>($AJ$18-M18)/48</f>
        <v>3.3458244111349056E-4</v>
      </c>
      <c r="AP18" s="3">
        <f>($AK$18-N18)/48</f>
        <v>5.7994289793004992E-2</v>
      </c>
      <c r="AQ18" s="3">
        <f>($AL$18-O18)/48</f>
        <v>7.5610806156495514E-2</v>
      </c>
      <c r="AS18" s="3">
        <f>AVERAGE(AN18:AN21)</f>
        <v>-1.9703188198905545E-2</v>
      </c>
      <c r="AT18" s="3">
        <f t="shared" ref="AT18:AV18" si="31">AVERAGE(AO18:AO21)</f>
        <v>6.6916488222698231E-4</v>
      </c>
      <c r="AU18" s="3">
        <f t="shared" si="31"/>
        <v>5.7994289793004992E-2</v>
      </c>
      <c r="AV18" s="3">
        <f t="shared" si="31"/>
        <v>8.301044021095684E-2</v>
      </c>
    </row>
    <row r="19" spans="1:48" s="3" customFormat="1" x14ac:dyDescent="0.3">
      <c r="A19" s="2" t="s">
        <v>31</v>
      </c>
      <c r="B19" s="5">
        <v>45085</v>
      </c>
      <c r="C19" s="2">
        <v>0</v>
      </c>
      <c r="D19" s="2">
        <v>8.6999999999999994E-3</v>
      </c>
      <c r="E19" s="3">
        <v>0</v>
      </c>
      <c r="F19" s="2">
        <v>0.47399999999999998</v>
      </c>
      <c r="G19" s="2"/>
      <c r="H19" s="3">
        <f t="shared" si="2"/>
        <v>8.6999999999999994E-3</v>
      </c>
      <c r="J19" s="3">
        <f t="shared" si="3"/>
        <v>8.6999999999999994E-3</v>
      </c>
      <c r="L19" s="3">
        <f t="shared" si="4"/>
        <v>0</v>
      </c>
      <c r="M19" s="3">
        <f t="shared" si="4"/>
        <v>0.62098501070663803</v>
      </c>
      <c r="N19" s="3">
        <f t="shared" si="4"/>
        <v>0</v>
      </c>
      <c r="O19" s="3">
        <f t="shared" si="5"/>
        <v>15.305134000645785</v>
      </c>
      <c r="Q19" s="3">
        <f t="shared" si="6"/>
        <v>0.62098501070663803</v>
      </c>
      <c r="S19" s="3">
        <f t="shared" si="7"/>
        <v>0.62098501070663803</v>
      </c>
      <c r="U19" s="3">
        <f t="shared" si="8"/>
        <v>4.0573640889418949E-2</v>
      </c>
      <c r="AN19" s="3">
        <f t="shared" ref="AN19:AN21" si="32">($AI$18-L19)/48</f>
        <v>0</v>
      </c>
      <c r="AO19" s="3">
        <f t="shared" ref="AO19:AO21" si="33">($AJ$18-M19)/48</f>
        <v>9.2939566975969862E-4</v>
      </c>
      <c r="AP19" s="3">
        <f t="shared" ref="AP19:AP21" si="34">($AK$18-N19)/48</f>
        <v>5.7994289793004992E-2</v>
      </c>
      <c r="AQ19" s="3">
        <f>($AL$18-O19)/48</f>
        <v>9.7809708319879493E-2</v>
      </c>
    </row>
    <row r="20" spans="1:48" s="3" customFormat="1" x14ac:dyDescent="0.3">
      <c r="A20" s="2" t="s">
        <v>32</v>
      </c>
      <c r="B20" s="5">
        <v>45085</v>
      </c>
      <c r="C20" s="2">
        <v>0</v>
      </c>
      <c r="D20" s="2">
        <v>9.1999999999999998E-3</v>
      </c>
      <c r="E20" s="3">
        <v>0</v>
      </c>
      <c r="F20" s="2">
        <v>0.44900000000000001</v>
      </c>
      <c r="G20" s="2"/>
      <c r="H20" s="3">
        <f t="shared" si="2"/>
        <v>9.1999999999999998E-3</v>
      </c>
      <c r="J20" s="3">
        <f t="shared" si="3"/>
        <v>9.1999999999999998E-3</v>
      </c>
      <c r="L20" s="3">
        <f t="shared" si="4"/>
        <v>0</v>
      </c>
      <c r="M20" s="3">
        <f t="shared" si="4"/>
        <v>0.65667380442541035</v>
      </c>
      <c r="N20" s="3">
        <f t="shared" si="4"/>
        <v>0</v>
      </c>
      <c r="O20" s="3">
        <f t="shared" si="5"/>
        <v>14.497901194704554</v>
      </c>
      <c r="Q20" s="3">
        <f t="shared" si="6"/>
        <v>0.65667380442541035</v>
      </c>
      <c r="S20" s="3">
        <f t="shared" si="7"/>
        <v>0.65667380442541035</v>
      </c>
      <c r="U20" s="3">
        <f t="shared" si="8"/>
        <v>4.5294404728407477E-2</v>
      </c>
      <c r="AN20" s="3">
        <f>($AI$18-L20)/48</f>
        <v>0</v>
      </c>
      <c r="AO20" s="3">
        <f t="shared" si="33"/>
        <v>1.8587913395194203E-4</v>
      </c>
      <c r="AP20" s="3">
        <f t="shared" si="34"/>
        <v>5.7994289793004992E-2</v>
      </c>
      <c r="AQ20" s="3">
        <f t="shared" ref="AQ19:AQ21" si="35">($AL$18-O20)/48</f>
        <v>0.11462705844365513</v>
      </c>
    </row>
    <row r="21" spans="1:48" s="3" customFormat="1" x14ac:dyDescent="0.3">
      <c r="A21" s="2" t="s">
        <v>33</v>
      </c>
      <c r="B21" s="5">
        <v>45085</v>
      </c>
      <c r="C21" s="2">
        <v>0</v>
      </c>
      <c r="D21" s="2">
        <v>8.5000000000000006E-3</v>
      </c>
      <c r="E21" s="3">
        <v>0</v>
      </c>
      <c r="F21" s="2">
        <v>0.55400000000000005</v>
      </c>
      <c r="G21" s="2"/>
      <c r="H21" s="3">
        <f t="shared" si="2"/>
        <v>8.5000000000000006E-3</v>
      </c>
      <c r="J21" s="3">
        <f t="shared" si="3"/>
        <v>8.5000000000000006E-3</v>
      </c>
      <c r="L21" s="3">
        <f t="shared" si="4"/>
        <v>0</v>
      </c>
      <c r="M21" s="3">
        <f t="shared" si="4"/>
        <v>0.60670949321912926</v>
      </c>
      <c r="N21" s="3">
        <f t="shared" si="4"/>
        <v>0</v>
      </c>
      <c r="O21" s="3">
        <f t="shared" si="5"/>
        <v>17.888278979657734</v>
      </c>
      <c r="Q21" s="3">
        <f t="shared" si="6"/>
        <v>0.60670949321912926</v>
      </c>
      <c r="S21" s="3">
        <f t="shared" si="7"/>
        <v>0.60670949321912926</v>
      </c>
      <c r="U21" s="3">
        <f t="shared" si="8"/>
        <v>3.3916593871834717E-2</v>
      </c>
      <c r="AN21" s="3">
        <f t="shared" si="32"/>
        <v>0</v>
      </c>
      <c r="AO21" s="3">
        <f t="shared" si="33"/>
        <v>1.226802284082798E-3</v>
      </c>
      <c r="AP21" s="3">
        <f t="shared" si="34"/>
        <v>5.7994289793004992E-2</v>
      </c>
      <c r="AQ21" s="3">
        <f t="shared" si="35"/>
        <v>4.3994187923797202E-2</v>
      </c>
    </row>
    <row r="22" spans="1:48" x14ac:dyDescent="0.3">
      <c r="A22" s="1" t="s">
        <v>34</v>
      </c>
      <c r="B22" s="4">
        <v>45085</v>
      </c>
      <c r="C22" s="1">
        <v>0</v>
      </c>
      <c r="D22" s="1">
        <v>9.5999999999999992E-3</v>
      </c>
      <c r="E22">
        <v>0</v>
      </c>
      <c r="F22" s="1">
        <v>5.3999999999999999E-2</v>
      </c>
      <c r="G22" s="1"/>
      <c r="H22">
        <f t="shared" si="2"/>
        <v>9.5999999999999992E-3</v>
      </c>
      <c r="J22">
        <f t="shared" si="3"/>
        <v>9.5999999999999992E-3</v>
      </c>
      <c r="L22">
        <f t="shared" si="4"/>
        <v>0</v>
      </c>
      <c r="M22">
        <f t="shared" si="4"/>
        <v>0.68522483940042822</v>
      </c>
      <c r="N22">
        <f t="shared" si="4"/>
        <v>0</v>
      </c>
      <c r="O22">
        <f t="shared" si="5"/>
        <v>1.7436228608330644</v>
      </c>
      <c r="Q22">
        <f t="shared" si="6"/>
        <v>0.68522483940042822</v>
      </c>
      <c r="S22">
        <f t="shared" si="7"/>
        <v>0.68522483940042822</v>
      </c>
      <c r="U22">
        <f t="shared" si="8"/>
        <v>0.39298913474502334</v>
      </c>
      <c r="W22">
        <f>AVERAGE(L22:L25)</f>
        <v>1.7844396859386154E-2</v>
      </c>
      <c r="X22">
        <f t="shared" ref="X22:AF22" si="36">AVERAGE(M22:M25)</f>
        <v>0.64596716630977868</v>
      </c>
      <c r="Y22">
        <f t="shared" si="36"/>
        <v>0</v>
      </c>
      <c r="Z22">
        <f t="shared" si="36"/>
        <v>1.8566354536648371</v>
      </c>
      <c r="AB22">
        <f t="shared" si="36"/>
        <v>0.6638115631691649</v>
      </c>
      <c r="AD22">
        <f t="shared" si="36"/>
        <v>0.6638115631691649</v>
      </c>
      <c r="AF22">
        <f t="shared" si="36"/>
        <v>0.36058412552717789</v>
      </c>
      <c r="AI22" s="11">
        <f>AI2+10</f>
        <v>10</v>
      </c>
      <c r="AJ22" s="11">
        <f>AJ2</f>
        <v>0.66559600285510356</v>
      </c>
      <c r="AK22" s="11">
        <f>AK2+10</f>
        <v>12.78372591006424</v>
      </c>
      <c r="AL22" s="11">
        <f>AL2+5</f>
        <v>5</v>
      </c>
      <c r="AN22" s="11">
        <f>($AI$22-L22)/48</f>
        <v>0.20833333333333334</v>
      </c>
      <c r="AO22" s="11">
        <f>($AJ$22-M22)/48</f>
        <v>-4.0893409469426367E-4</v>
      </c>
      <c r="AP22" s="11">
        <f>($AK$22-N22)/48</f>
        <v>0.26632762312633834</v>
      </c>
      <c r="AQ22" s="11">
        <f>($AL$22-O22)/48</f>
        <v>6.7841190399311149E-2</v>
      </c>
      <c r="AS22">
        <f>AVERAGE(AN22:AN25)</f>
        <v>0.20796157506542948</v>
      </c>
      <c r="AT22">
        <f t="shared" ref="AT22:AV22" si="37">AVERAGE(AO22:AO25)</f>
        <v>4.0893409469426774E-4</v>
      </c>
      <c r="AU22">
        <f t="shared" si="37"/>
        <v>0.26632762312633834</v>
      </c>
      <c r="AV22">
        <f t="shared" si="37"/>
        <v>6.5486761381982561E-2</v>
      </c>
    </row>
    <row r="23" spans="1:48" x14ac:dyDescent="0.3">
      <c r="A23" s="1" t="s">
        <v>35</v>
      </c>
      <c r="B23" s="4">
        <v>45085</v>
      </c>
      <c r="C23" s="1">
        <v>1E-3</v>
      </c>
      <c r="D23" s="1">
        <v>8.6E-3</v>
      </c>
      <c r="E23">
        <v>0</v>
      </c>
      <c r="F23" s="1">
        <v>5.2999999999999999E-2</v>
      </c>
      <c r="G23" s="1"/>
      <c r="H23">
        <f t="shared" si="2"/>
        <v>9.6000000000000009E-3</v>
      </c>
      <c r="J23">
        <f t="shared" si="3"/>
        <v>9.6000000000000009E-3</v>
      </c>
      <c r="L23">
        <f t="shared" si="4"/>
        <v>7.1377587437544618E-2</v>
      </c>
      <c r="M23">
        <f t="shared" si="4"/>
        <v>0.6138472519628837</v>
      </c>
      <c r="N23">
        <f t="shared" si="4"/>
        <v>0</v>
      </c>
      <c r="O23">
        <f t="shared" si="5"/>
        <v>1.7113335485954149</v>
      </c>
      <c r="Q23">
        <f t="shared" si="6"/>
        <v>0.68522483940042833</v>
      </c>
      <c r="S23">
        <f t="shared" si="7"/>
        <v>0.68522483940042833</v>
      </c>
      <c r="U23">
        <f t="shared" si="8"/>
        <v>0.40040402407983522</v>
      </c>
      <c r="AI23" s="11"/>
      <c r="AJ23" s="11"/>
      <c r="AK23" s="11"/>
      <c r="AL23" s="11"/>
      <c r="AN23" s="11">
        <f t="shared" ref="AN23:AN25" si="38">($AI$22-L23)/48</f>
        <v>0.20684630026171782</v>
      </c>
      <c r="AO23" s="11">
        <f t="shared" ref="AO23:AO25" si="39">($AJ$22-M23)/48</f>
        <v>1.0780989769212472E-3</v>
      </c>
      <c r="AP23" s="11">
        <f t="shared" ref="AP23:AP25" si="40">($AK$22-N23)/48</f>
        <v>0.26632762312633834</v>
      </c>
      <c r="AQ23" s="11">
        <f t="shared" ref="AQ23:AQ25" si="41">($AL$22-O23)/48</f>
        <v>6.851388440426219E-2</v>
      </c>
    </row>
    <row r="24" spans="1:48" x14ac:dyDescent="0.3">
      <c r="A24" s="1" t="s">
        <v>36</v>
      </c>
      <c r="B24" s="4">
        <v>45085</v>
      </c>
      <c r="C24" s="1">
        <v>0</v>
      </c>
      <c r="D24" s="1">
        <v>9.2999999999999992E-3</v>
      </c>
      <c r="E24">
        <v>0</v>
      </c>
      <c r="F24" s="1">
        <v>5.8999999999999997E-2</v>
      </c>
      <c r="G24" s="1"/>
      <c r="H24">
        <f t="shared" si="2"/>
        <v>9.2999999999999992E-3</v>
      </c>
      <c r="J24">
        <f t="shared" si="3"/>
        <v>9.2999999999999992E-3</v>
      </c>
      <c r="L24">
        <f t="shared" si="4"/>
        <v>0</v>
      </c>
      <c r="M24">
        <f t="shared" si="4"/>
        <v>0.6638115631691649</v>
      </c>
      <c r="N24">
        <f t="shared" si="4"/>
        <v>0</v>
      </c>
      <c r="O24">
        <f t="shared" si="5"/>
        <v>1.9050694220213109</v>
      </c>
      <c r="Q24">
        <f t="shared" si="6"/>
        <v>0.6638115631691649</v>
      </c>
      <c r="S24">
        <f t="shared" si="7"/>
        <v>0.6638115631691649</v>
      </c>
      <c r="U24">
        <f t="shared" si="8"/>
        <v>0.34844481544659384</v>
      </c>
      <c r="AI24" s="11"/>
      <c r="AJ24" s="11"/>
      <c r="AK24" s="11"/>
      <c r="AL24" s="11"/>
      <c r="AN24" s="11">
        <f t="shared" si="38"/>
        <v>0.20833333333333334</v>
      </c>
      <c r="AO24" s="11">
        <f t="shared" si="39"/>
        <v>3.7175826790388868E-5</v>
      </c>
      <c r="AP24" s="11">
        <f t="shared" si="40"/>
        <v>0.26632762312633834</v>
      </c>
      <c r="AQ24" s="11">
        <f t="shared" si="41"/>
        <v>6.4477720374556027E-2</v>
      </c>
    </row>
    <row r="25" spans="1:48" x14ac:dyDescent="0.3">
      <c r="A25" s="1" t="s">
        <v>37</v>
      </c>
      <c r="B25" s="4">
        <v>45085</v>
      </c>
      <c r="C25" s="1">
        <v>0</v>
      </c>
      <c r="D25" s="1">
        <v>8.6999999999999994E-3</v>
      </c>
      <c r="E25">
        <v>0</v>
      </c>
      <c r="F25" s="1">
        <v>6.4000000000000001E-2</v>
      </c>
      <c r="G25" s="1"/>
      <c r="H25">
        <f t="shared" si="2"/>
        <v>8.6999999999999994E-3</v>
      </c>
      <c r="J25">
        <f t="shared" si="3"/>
        <v>8.6999999999999994E-3</v>
      </c>
      <c r="L25">
        <f t="shared" si="4"/>
        <v>0</v>
      </c>
      <c r="M25">
        <f t="shared" si="4"/>
        <v>0.62098501070663803</v>
      </c>
      <c r="N25">
        <f t="shared" si="4"/>
        <v>0</v>
      </c>
      <c r="O25">
        <f t="shared" si="5"/>
        <v>2.0665159832095576</v>
      </c>
      <c r="Q25">
        <f t="shared" si="6"/>
        <v>0.62098501070663803</v>
      </c>
      <c r="S25">
        <f t="shared" si="7"/>
        <v>0.62098501070663803</v>
      </c>
      <c r="U25">
        <f t="shared" si="8"/>
        <v>0.30049852783725906</v>
      </c>
      <c r="AN25" s="11">
        <f t="shared" si="38"/>
        <v>0.20833333333333334</v>
      </c>
      <c r="AO25" s="11">
        <f t="shared" si="39"/>
        <v>9.2939566975969862E-4</v>
      </c>
      <c r="AP25" s="11">
        <f t="shared" si="40"/>
        <v>0.26632762312633834</v>
      </c>
      <c r="AQ25" s="11">
        <f t="shared" si="41"/>
        <v>6.1114250349800885E-2</v>
      </c>
    </row>
    <row r="26" spans="1:48" s="3" customFormat="1" x14ac:dyDescent="0.3">
      <c r="A26" s="2" t="s">
        <v>38</v>
      </c>
      <c r="B26" s="5">
        <v>45085</v>
      </c>
      <c r="C26" s="2">
        <v>6.0000000000000001E-3</v>
      </c>
      <c r="D26" s="2">
        <v>9.4999999999999998E-3</v>
      </c>
      <c r="E26" s="3">
        <v>0</v>
      </c>
      <c r="F26" s="2">
        <v>0.439</v>
      </c>
      <c r="G26" s="2"/>
      <c r="H26" s="3">
        <f t="shared" si="2"/>
        <v>1.55E-2</v>
      </c>
      <c r="J26" s="3">
        <f t="shared" si="3"/>
        <v>1.55E-2</v>
      </c>
      <c r="L26" s="3">
        <f t="shared" si="4"/>
        <v>0.42826552462526768</v>
      </c>
      <c r="M26" s="3">
        <f t="shared" si="4"/>
        <v>0.67808708065667378</v>
      </c>
      <c r="N26" s="3">
        <f t="shared" si="4"/>
        <v>0</v>
      </c>
      <c r="O26" s="3">
        <f t="shared" si="5"/>
        <v>14.17500807232806</v>
      </c>
      <c r="Q26" s="3">
        <f t="shared" si="6"/>
        <v>1.1063526052819415</v>
      </c>
      <c r="S26" s="3">
        <f t="shared" si="7"/>
        <v>1.1063526052819415</v>
      </c>
      <c r="U26" s="3">
        <f t="shared" si="8"/>
        <v>7.804952206282853E-2</v>
      </c>
      <c r="W26" s="3">
        <f>AVERAGE(L26:L29)</f>
        <v>0.7137758743754461</v>
      </c>
      <c r="X26" s="3">
        <f t="shared" ref="X26:AF26" si="42">AVERAGE(M26:M29)</f>
        <v>0.66202712348322623</v>
      </c>
      <c r="Y26" s="3">
        <f t="shared" si="42"/>
        <v>0</v>
      </c>
      <c r="Z26" s="3">
        <f t="shared" si="42"/>
        <v>14.505973522763966</v>
      </c>
      <c r="AB26" s="3">
        <f t="shared" si="42"/>
        <v>1.3758029978586723</v>
      </c>
      <c r="AD26" s="3">
        <f t="shared" si="42"/>
        <v>1.3758029978586723</v>
      </c>
      <c r="AF26" s="3">
        <f t="shared" si="42"/>
        <v>9.7452976693740548E-2</v>
      </c>
      <c r="AI26" s="3">
        <f>AI2+10</f>
        <v>10</v>
      </c>
      <c r="AJ26" s="3">
        <f>AJ2</f>
        <v>0.66559600285510356</v>
      </c>
      <c r="AK26" s="3">
        <f>AK2+10</f>
        <v>12.78372591006424</v>
      </c>
      <c r="AL26" s="3">
        <f>AL2+20</f>
        <v>20</v>
      </c>
      <c r="AN26" s="3">
        <f>($AI$26-L26)/48</f>
        <v>0.19941113490364026</v>
      </c>
      <c r="AO26" s="3">
        <f>($AJ$26-M26)/48</f>
        <v>-2.6023078753271284E-4</v>
      </c>
      <c r="AP26" s="3">
        <f>($AK$26-N26)/48</f>
        <v>0.26632762312633834</v>
      </c>
      <c r="AQ26" s="3">
        <f>($AL$26-O26)/48</f>
        <v>0.12135399849316542</v>
      </c>
      <c r="AS26" s="3">
        <f>AVERAGE(AN26:AN29)</f>
        <v>0.19346300261717822</v>
      </c>
      <c r="AT26" s="3">
        <f t="shared" ref="AT26:AV26" si="43">AVERAGE(AO26:AO29)</f>
        <v>7.4351653580777152E-5</v>
      </c>
      <c r="AU26" s="3">
        <f t="shared" si="43"/>
        <v>0.26632762312633834</v>
      </c>
      <c r="AV26" s="3">
        <f t="shared" si="43"/>
        <v>0.11445888494241736</v>
      </c>
    </row>
    <row r="27" spans="1:48" s="3" customFormat="1" x14ac:dyDescent="0.3">
      <c r="A27" s="2" t="s">
        <v>39</v>
      </c>
      <c r="B27" s="5">
        <v>45085</v>
      </c>
      <c r="C27" s="2">
        <v>4.0000000000000001E-3</v>
      </c>
      <c r="D27" s="2">
        <v>9.1000000000000004E-3</v>
      </c>
      <c r="E27" s="3">
        <v>0</v>
      </c>
      <c r="F27" s="2">
        <v>0.45800000000000002</v>
      </c>
      <c r="G27" s="2"/>
      <c r="H27" s="3">
        <f t="shared" si="2"/>
        <v>1.3100000000000001E-2</v>
      </c>
      <c r="J27" s="3">
        <f t="shared" si="3"/>
        <v>1.3100000000000001E-2</v>
      </c>
      <c r="L27" s="3">
        <f t="shared" si="4"/>
        <v>0.28551034975017847</v>
      </c>
      <c r="M27" s="3">
        <f t="shared" si="4"/>
        <v>0.64953604568165602</v>
      </c>
      <c r="N27" s="3">
        <f t="shared" si="4"/>
        <v>0</v>
      </c>
      <c r="O27" s="3">
        <f t="shared" si="5"/>
        <v>14.788505004843399</v>
      </c>
      <c r="Q27" s="3">
        <f t="shared" si="6"/>
        <v>0.93504639543183443</v>
      </c>
      <c r="S27" s="3">
        <f t="shared" si="7"/>
        <v>0.93504639543183443</v>
      </c>
      <c r="U27" s="3">
        <f t="shared" si="8"/>
        <v>6.3227918922541287E-2</v>
      </c>
      <c r="AN27" s="3">
        <f t="shared" ref="AN27:AN29" si="44">($AI$26-L27)/48</f>
        <v>0.2023852010468713</v>
      </c>
      <c r="AO27" s="3">
        <f t="shared" ref="AO27:AO29" si="45">($AJ$26-M27)/48</f>
        <v>3.3458244111349056E-4</v>
      </c>
      <c r="AP27" s="3">
        <f t="shared" ref="AP27:AP29" si="46">($AK$26-N27)/48</f>
        <v>0.26632762312633834</v>
      </c>
      <c r="AQ27" s="3">
        <f t="shared" ref="AQ27:AQ29" si="47">($AL$26-O27)/48</f>
        <v>0.10857281239909584</v>
      </c>
    </row>
    <row r="28" spans="1:48" s="3" customFormat="1" x14ac:dyDescent="0.3">
      <c r="A28" s="2" t="s">
        <v>40</v>
      </c>
      <c r="B28" s="5">
        <v>45085</v>
      </c>
      <c r="C28" s="2">
        <v>0.03</v>
      </c>
      <c r="D28" s="2">
        <v>9.4999999999999998E-3</v>
      </c>
      <c r="E28" s="3">
        <v>0</v>
      </c>
      <c r="F28" s="2">
        <v>0.42199999999999999</v>
      </c>
      <c r="G28" s="2"/>
      <c r="H28" s="3">
        <f t="shared" si="2"/>
        <v>3.95E-2</v>
      </c>
      <c r="J28" s="3">
        <f t="shared" si="3"/>
        <v>3.95E-2</v>
      </c>
      <c r="L28" s="3">
        <f t="shared" si="4"/>
        <v>2.1413276231263385</v>
      </c>
      <c r="M28" s="3">
        <f t="shared" si="4"/>
        <v>0.67808708065667378</v>
      </c>
      <c r="N28" s="3">
        <f t="shared" si="4"/>
        <v>0</v>
      </c>
      <c r="O28" s="3">
        <f t="shared" si="5"/>
        <v>13.626089764288022</v>
      </c>
      <c r="Q28" s="3">
        <f t="shared" si="6"/>
        <v>2.8194147037830124</v>
      </c>
      <c r="S28" s="3">
        <f t="shared" si="7"/>
        <v>2.8194147037830124</v>
      </c>
      <c r="U28" s="3">
        <f t="shared" si="8"/>
        <v>0.20691297008568693</v>
      </c>
      <c r="AN28" s="3">
        <f t="shared" si="44"/>
        <v>0.16372234118486795</v>
      </c>
      <c r="AO28" s="3">
        <f t="shared" si="45"/>
        <v>-2.6023078753271284E-4</v>
      </c>
      <c r="AP28" s="3">
        <f t="shared" si="46"/>
        <v>0.26632762312633834</v>
      </c>
      <c r="AQ28" s="3">
        <f t="shared" si="47"/>
        <v>0.13278979657733289</v>
      </c>
    </row>
    <row r="29" spans="1:48" s="3" customFormat="1" x14ac:dyDescent="0.3">
      <c r="A29" s="2" t="s">
        <v>41</v>
      </c>
      <c r="B29" s="5">
        <v>45085</v>
      </c>
      <c r="C29" s="2">
        <v>0</v>
      </c>
      <c r="D29" s="2">
        <v>8.9999999999999993E-3</v>
      </c>
      <c r="E29" s="3">
        <v>0</v>
      </c>
      <c r="F29" s="2">
        <v>0.47799999999999998</v>
      </c>
      <c r="G29" s="2"/>
      <c r="H29" s="3">
        <f t="shared" si="2"/>
        <v>8.9999999999999993E-3</v>
      </c>
      <c r="J29" s="3">
        <f t="shared" si="3"/>
        <v>8.9999999999999993E-3</v>
      </c>
      <c r="L29" s="3">
        <f t="shared" si="4"/>
        <v>0</v>
      </c>
      <c r="M29" s="3">
        <f t="shared" si="4"/>
        <v>0.64239828693790146</v>
      </c>
      <c r="N29" s="3">
        <f t="shared" si="4"/>
        <v>0</v>
      </c>
      <c r="O29" s="3">
        <f t="shared" si="5"/>
        <v>15.434291249596383</v>
      </c>
      <c r="Q29" s="3">
        <f t="shared" si="6"/>
        <v>0.64239828693790146</v>
      </c>
      <c r="S29" s="3">
        <f t="shared" si="7"/>
        <v>0.64239828693790146</v>
      </c>
      <c r="U29" s="3">
        <f t="shared" si="8"/>
        <v>4.1621495703905456E-2</v>
      </c>
      <c r="AN29" s="3">
        <f t="shared" si="44"/>
        <v>0.20833333333333334</v>
      </c>
      <c r="AO29" s="3">
        <f t="shared" si="45"/>
        <v>4.8328574827504373E-4</v>
      </c>
      <c r="AP29" s="3">
        <f t="shared" si="46"/>
        <v>0.26632762312633834</v>
      </c>
      <c r="AQ29" s="3">
        <f t="shared" si="47"/>
        <v>9.5118932300075357E-2</v>
      </c>
    </row>
    <row r="30" spans="1:48" x14ac:dyDescent="0.3">
      <c r="D30" s="1"/>
    </row>
    <row r="31" spans="1:48" x14ac:dyDescent="0.3">
      <c r="D31" s="1"/>
    </row>
    <row r="32" spans="1:48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07C-E753-4F63-B3B1-003646E65911}">
  <dimension ref="A1:AV56"/>
  <sheetViews>
    <sheetView topLeftCell="AJ1" workbookViewId="0">
      <selection activeCell="AS6" sqref="AS6:AV26"/>
    </sheetView>
  </sheetViews>
  <sheetFormatPr defaultRowHeight="14.4" x14ac:dyDescent="0.3"/>
  <sheetData>
    <row r="1" spans="1:4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54</v>
      </c>
      <c r="AO1" t="s">
        <v>55</v>
      </c>
      <c r="AP1" t="s">
        <v>56</v>
      </c>
      <c r="AQ1" t="s">
        <v>57</v>
      </c>
      <c r="AS1" t="s">
        <v>58</v>
      </c>
      <c r="AT1" t="s">
        <v>59</v>
      </c>
      <c r="AU1" t="s">
        <v>60</v>
      </c>
      <c r="AV1" t="s">
        <v>61</v>
      </c>
    </row>
    <row r="2" spans="1:48" s="3" customFormat="1" x14ac:dyDescent="0.3">
      <c r="A2" s="2" t="s">
        <v>14</v>
      </c>
      <c r="B2" s="5">
        <v>45111</v>
      </c>
      <c r="C2" s="2">
        <v>0</v>
      </c>
      <c r="D2" s="6">
        <v>4.7999999999999996E-3</v>
      </c>
      <c r="E2" s="7">
        <v>0</v>
      </c>
      <c r="F2" s="2">
        <v>0</v>
      </c>
      <c r="G2" s="2"/>
      <c r="H2" s="3">
        <f>C2+D2</f>
        <v>4.7999999999999996E-3</v>
      </c>
      <c r="J2" s="3">
        <f>E2+H2</f>
        <v>4.7999999999999996E-3</v>
      </c>
      <c r="L2" s="3">
        <f>(C2/14.01)*1000</f>
        <v>0</v>
      </c>
      <c r="M2" s="3">
        <f>(D2/14.01)*1000</f>
        <v>0.34261241970021411</v>
      </c>
      <c r="N2" s="3">
        <f>(E2/14.01)*1000</f>
        <v>0</v>
      </c>
      <c r="O2" s="3">
        <f>(F2/30.97)*1000</f>
        <v>0</v>
      </c>
      <c r="Q2" s="3">
        <f>L2+M2</f>
        <v>0.34261241970021411</v>
      </c>
      <c r="S2" s="3">
        <f>L2+M2+N2</f>
        <v>0.34261241970021411</v>
      </c>
      <c r="U2" s="3" t="e">
        <f>S2/O2</f>
        <v>#DIV/0!</v>
      </c>
      <c r="W2" s="3">
        <f>AVERAGE(L2:L5)</f>
        <v>0</v>
      </c>
      <c r="X2" s="3">
        <f t="shared" ref="X2:AF2" si="0">AVERAGE(M2:M5)</f>
        <v>0.36759457530335471</v>
      </c>
      <c r="Y2" s="3">
        <f t="shared" si="0"/>
        <v>0</v>
      </c>
      <c r="Z2" s="3">
        <f t="shared" si="0"/>
        <v>0</v>
      </c>
      <c r="AB2" s="3">
        <f t="shared" si="0"/>
        <v>0.36759457530335471</v>
      </c>
      <c r="AD2" s="3">
        <f t="shared" si="0"/>
        <v>0.36759457530335471</v>
      </c>
      <c r="AF2" s="3" t="e">
        <f t="shared" si="0"/>
        <v>#DIV/0!</v>
      </c>
      <c r="AI2" s="3">
        <f>W2</f>
        <v>0</v>
      </c>
      <c r="AJ2" s="3">
        <f t="shared" ref="AJ2:AL2" si="1">X2</f>
        <v>0.36759457530335471</v>
      </c>
      <c r="AK2" s="3">
        <f t="shared" si="1"/>
        <v>0</v>
      </c>
      <c r="AL2" s="3">
        <f t="shared" si="1"/>
        <v>0</v>
      </c>
    </row>
    <row r="3" spans="1:48" s="3" customFormat="1" x14ac:dyDescent="0.3">
      <c r="A3" s="2" t="s">
        <v>15</v>
      </c>
      <c r="B3" s="5">
        <v>45111</v>
      </c>
      <c r="C3" s="2">
        <v>0</v>
      </c>
      <c r="D3" s="6">
        <v>5.5999999999999999E-3</v>
      </c>
      <c r="E3" s="7">
        <v>0</v>
      </c>
      <c r="F3" s="2">
        <v>0</v>
      </c>
      <c r="G3" s="2"/>
      <c r="H3" s="3">
        <f t="shared" ref="H3:H29" si="2">C3+D3</f>
        <v>5.5999999999999999E-3</v>
      </c>
      <c r="J3" s="3">
        <f t="shared" ref="J3:J29" si="3">E3+H3</f>
        <v>5.5999999999999999E-3</v>
      </c>
      <c r="L3" s="3">
        <f t="shared" ref="L3:N29" si="4">(C3/14.01)*1000</f>
        <v>0</v>
      </c>
      <c r="M3" s="3">
        <f t="shared" si="4"/>
        <v>0.3997144896502498</v>
      </c>
      <c r="N3" s="3">
        <f t="shared" si="4"/>
        <v>0</v>
      </c>
      <c r="O3" s="3">
        <f t="shared" ref="O3:O29" si="5">(F3/30.97)*1000</f>
        <v>0</v>
      </c>
      <c r="Q3" s="3">
        <f t="shared" ref="Q3:Q29" si="6">L3+M3</f>
        <v>0.3997144896502498</v>
      </c>
      <c r="S3" s="3">
        <f t="shared" ref="S3:S29" si="7">L3+M3+N3</f>
        <v>0.3997144896502498</v>
      </c>
      <c r="U3" s="3" t="e">
        <f t="shared" ref="U3:U28" si="8">S3/O3</f>
        <v>#DIV/0!</v>
      </c>
    </row>
    <row r="4" spans="1:48" s="3" customFormat="1" x14ac:dyDescent="0.3">
      <c r="A4" s="2" t="s">
        <v>16</v>
      </c>
      <c r="B4" s="5">
        <v>45111</v>
      </c>
      <c r="C4" s="2">
        <v>0</v>
      </c>
      <c r="D4" s="6">
        <v>4.8999999999999998E-3</v>
      </c>
      <c r="E4" s="7">
        <v>0</v>
      </c>
      <c r="F4" s="2">
        <v>0</v>
      </c>
      <c r="G4" s="2"/>
      <c r="H4" s="3">
        <f t="shared" si="2"/>
        <v>4.8999999999999998E-3</v>
      </c>
      <c r="J4" s="3">
        <f t="shared" si="3"/>
        <v>4.8999999999999998E-3</v>
      </c>
      <c r="L4" s="3">
        <f t="shared" si="4"/>
        <v>0</v>
      </c>
      <c r="M4" s="3">
        <f t="shared" si="4"/>
        <v>0.34975017844396861</v>
      </c>
      <c r="N4" s="3">
        <f t="shared" si="4"/>
        <v>0</v>
      </c>
      <c r="O4" s="3">
        <f t="shared" si="5"/>
        <v>0</v>
      </c>
      <c r="Q4" s="3">
        <f t="shared" si="6"/>
        <v>0.34975017844396861</v>
      </c>
      <c r="S4" s="3">
        <f t="shared" si="7"/>
        <v>0.34975017844396861</v>
      </c>
      <c r="U4" s="3" t="e">
        <f t="shared" si="8"/>
        <v>#DIV/0!</v>
      </c>
    </row>
    <row r="5" spans="1:48" s="3" customFormat="1" x14ac:dyDescent="0.3">
      <c r="A5" s="2" t="s">
        <v>17</v>
      </c>
      <c r="B5" s="5">
        <v>45111</v>
      </c>
      <c r="C5" s="2">
        <v>0</v>
      </c>
      <c r="D5" s="6">
        <v>5.3E-3</v>
      </c>
      <c r="E5" s="7">
        <v>0</v>
      </c>
      <c r="F5" s="2">
        <v>0</v>
      </c>
      <c r="G5" s="2"/>
      <c r="H5" s="3">
        <f t="shared" si="2"/>
        <v>5.3E-3</v>
      </c>
      <c r="J5" s="3">
        <f t="shared" si="3"/>
        <v>5.3E-3</v>
      </c>
      <c r="L5" s="3">
        <f t="shared" si="4"/>
        <v>0</v>
      </c>
      <c r="M5" s="3">
        <f t="shared" si="4"/>
        <v>0.37830121341898648</v>
      </c>
      <c r="N5" s="3">
        <f t="shared" si="4"/>
        <v>0</v>
      </c>
      <c r="O5" s="3">
        <f t="shared" si="5"/>
        <v>0</v>
      </c>
      <c r="Q5" s="3">
        <f t="shared" si="6"/>
        <v>0.37830121341898648</v>
      </c>
      <c r="S5" s="3">
        <f t="shared" si="7"/>
        <v>0.37830121341898648</v>
      </c>
      <c r="U5" s="3" t="e">
        <f t="shared" si="8"/>
        <v>#DIV/0!</v>
      </c>
    </row>
    <row r="6" spans="1:48" x14ac:dyDescent="0.3">
      <c r="A6" s="1" t="s">
        <v>18</v>
      </c>
      <c r="B6" s="4">
        <v>45113</v>
      </c>
      <c r="C6" s="1">
        <v>0</v>
      </c>
      <c r="D6" s="6">
        <v>4.7000000000000002E-3</v>
      </c>
      <c r="E6" s="7">
        <v>3.0000000000000001E-3</v>
      </c>
      <c r="F6" s="1">
        <v>0</v>
      </c>
      <c r="G6" s="1"/>
      <c r="H6">
        <f t="shared" si="2"/>
        <v>4.7000000000000002E-3</v>
      </c>
      <c r="J6">
        <f t="shared" si="3"/>
        <v>7.7000000000000002E-3</v>
      </c>
      <c r="L6">
        <f t="shared" si="4"/>
        <v>0</v>
      </c>
      <c r="M6">
        <f t="shared" si="4"/>
        <v>0.33547466095645967</v>
      </c>
      <c r="N6">
        <f t="shared" si="4"/>
        <v>0.21413276231263384</v>
      </c>
      <c r="O6">
        <f t="shared" si="5"/>
        <v>0</v>
      </c>
      <c r="Q6">
        <f t="shared" si="6"/>
        <v>0.33547466095645967</v>
      </c>
      <c r="S6">
        <f t="shared" si="7"/>
        <v>0.54960742326909351</v>
      </c>
      <c r="U6" t="e">
        <f t="shared" si="8"/>
        <v>#DIV/0!</v>
      </c>
      <c r="W6">
        <f>AVERAGE(L6:L9)</f>
        <v>0</v>
      </c>
      <c r="X6">
        <f t="shared" ref="X6:AF6" si="9">AVERAGE(M6:M9)</f>
        <v>0.36045681655960027</v>
      </c>
      <c r="Y6">
        <f t="shared" si="9"/>
        <v>5.353319057815846E-2</v>
      </c>
      <c r="Z6">
        <f t="shared" si="9"/>
        <v>0.54084597998062645</v>
      </c>
      <c r="AB6">
        <f t="shared" si="9"/>
        <v>0.36045681655960027</v>
      </c>
      <c r="AD6">
        <f t="shared" si="9"/>
        <v>0.41399000713775874</v>
      </c>
      <c r="AF6" t="e">
        <f t="shared" si="9"/>
        <v>#DIV/0!</v>
      </c>
      <c r="AI6">
        <f>AI2</f>
        <v>0</v>
      </c>
      <c r="AJ6">
        <f t="shared" ref="AJ6:AL6" si="10">AJ2</f>
        <v>0.36759457530335471</v>
      </c>
      <c r="AK6">
        <f t="shared" si="10"/>
        <v>0</v>
      </c>
      <c r="AL6">
        <f t="shared" si="10"/>
        <v>0</v>
      </c>
      <c r="AN6">
        <f>($AI$6-L6)/48</f>
        <v>0</v>
      </c>
      <c r="AO6">
        <f>($AJ$6-M6)/48</f>
        <v>6.6916488222698003E-4</v>
      </c>
      <c r="AP6">
        <f>($AK$6-N6)/48</f>
        <v>-4.4610992148465386E-3</v>
      </c>
      <c r="AQ6">
        <f>($AL$6-O6)/48</f>
        <v>0</v>
      </c>
      <c r="AS6">
        <f>AVERAGE(AN6:AN9)</f>
        <v>0</v>
      </c>
      <c r="AT6">
        <f t="shared" ref="AT6:AU6" si="11">AVERAGE(AO6:AO9)</f>
        <v>1.4870330716155062E-4</v>
      </c>
      <c r="AU6">
        <f t="shared" si="11"/>
        <v>-1.1152748037116347E-3</v>
      </c>
      <c r="AV6">
        <f>AVERAGE(AQ6:AQ9)</f>
        <v>-1.1267624582929717E-2</v>
      </c>
    </row>
    <row r="7" spans="1:48" x14ac:dyDescent="0.3">
      <c r="A7" s="1" t="s">
        <v>19</v>
      </c>
      <c r="B7" s="4">
        <v>45113</v>
      </c>
      <c r="C7" s="1">
        <v>0</v>
      </c>
      <c r="D7" s="6">
        <v>4.5999999999999999E-3</v>
      </c>
      <c r="E7" s="7">
        <v>0</v>
      </c>
      <c r="F7" s="1">
        <v>0</v>
      </c>
      <c r="G7" s="1"/>
      <c r="H7">
        <f t="shared" si="2"/>
        <v>4.5999999999999999E-3</v>
      </c>
      <c r="J7">
        <f t="shared" si="3"/>
        <v>4.5999999999999999E-3</v>
      </c>
      <c r="L7">
        <f t="shared" si="4"/>
        <v>0</v>
      </c>
      <c r="M7">
        <f t="shared" si="4"/>
        <v>0.32833690221270517</v>
      </c>
      <c r="N7">
        <f t="shared" si="4"/>
        <v>0</v>
      </c>
      <c r="O7">
        <f t="shared" si="5"/>
        <v>0</v>
      </c>
      <c r="Q7">
        <f t="shared" si="6"/>
        <v>0.32833690221270517</v>
      </c>
      <c r="S7">
        <f t="shared" si="7"/>
        <v>0.32833690221270517</v>
      </c>
      <c r="U7" t="e">
        <f t="shared" si="8"/>
        <v>#DIV/0!</v>
      </c>
      <c r="AN7">
        <f t="shared" ref="AN7:AN9" si="12">($AI$6-L7)/48</f>
        <v>0</v>
      </c>
      <c r="AO7">
        <f t="shared" ref="AO7:AO9" si="13">($AJ$6-M7)/48</f>
        <v>8.1786818938853201E-4</v>
      </c>
      <c r="AP7">
        <f t="shared" ref="AP7:AP9" si="14">($AK$6-N7)/48</f>
        <v>0</v>
      </c>
      <c r="AQ7">
        <f t="shared" ref="AQ7:AQ9" si="15">($AL$6-O7)/48</f>
        <v>0</v>
      </c>
    </row>
    <row r="8" spans="1:48" x14ac:dyDescent="0.3">
      <c r="A8" s="1" t="s">
        <v>20</v>
      </c>
      <c r="B8" s="4">
        <v>45113</v>
      </c>
      <c r="C8" s="1">
        <v>0</v>
      </c>
      <c r="D8" s="6">
        <v>6.1000000000000004E-3</v>
      </c>
      <c r="E8" s="7">
        <v>0</v>
      </c>
      <c r="F8" s="1">
        <v>6.7000000000000004E-2</v>
      </c>
      <c r="G8" s="1"/>
      <c r="H8">
        <f t="shared" si="2"/>
        <v>6.1000000000000004E-3</v>
      </c>
      <c r="J8">
        <f t="shared" si="3"/>
        <v>6.1000000000000004E-3</v>
      </c>
      <c r="L8">
        <f t="shared" si="4"/>
        <v>0</v>
      </c>
      <c r="M8">
        <f t="shared" si="4"/>
        <v>0.43540328336902218</v>
      </c>
      <c r="N8">
        <f t="shared" si="4"/>
        <v>0</v>
      </c>
      <c r="O8">
        <f t="shared" si="5"/>
        <v>2.1633839199225058</v>
      </c>
      <c r="Q8">
        <f t="shared" si="6"/>
        <v>0.43540328336902218</v>
      </c>
      <c r="S8">
        <f t="shared" si="7"/>
        <v>0.43540328336902218</v>
      </c>
      <c r="U8">
        <f t="shared" si="8"/>
        <v>0.20126029381997934</v>
      </c>
      <c r="AN8">
        <f t="shared" si="12"/>
        <v>0</v>
      </c>
      <c r="AO8">
        <f t="shared" si="13"/>
        <v>-1.4126814180347388E-3</v>
      </c>
      <c r="AP8">
        <f t="shared" si="14"/>
        <v>0</v>
      </c>
      <c r="AQ8">
        <f t="shared" si="15"/>
        <v>-4.5070498331718868E-2</v>
      </c>
    </row>
    <row r="9" spans="1:48" x14ac:dyDescent="0.3">
      <c r="A9" s="1" t="s">
        <v>21</v>
      </c>
      <c r="B9" s="4">
        <v>45113</v>
      </c>
      <c r="C9" s="1">
        <v>0</v>
      </c>
      <c r="D9" s="6">
        <v>4.7999999999999996E-3</v>
      </c>
      <c r="E9" s="7">
        <v>0</v>
      </c>
      <c r="F9" s="1">
        <v>0</v>
      </c>
      <c r="G9" s="1"/>
      <c r="H9">
        <f t="shared" si="2"/>
        <v>4.7999999999999996E-3</v>
      </c>
      <c r="J9">
        <f t="shared" si="3"/>
        <v>4.7999999999999996E-3</v>
      </c>
      <c r="L9">
        <f t="shared" si="4"/>
        <v>0</v>
      </c>
      <c r="M9">
        <f t="shared" si="4"/>
        <v>0.34261241970021411</v>
      </c>
      <c r="N9">
        <f t="shared" si="4"/>
        <v>0</v>
      </c>
      <c r="O9">
        <f t="shared" si="5"/>
        <v>0</v>
      </c>
      <c r="Q9">
        <f t="shared" si="6"/>
        <v>0.34261241970021411</v>
      </c>
      <c r="S9">
        <f t="shared" si="7"/>
        <v>0.34261241970021411</v>
      </c>
      <c r="U9" t="e">
        <f t="shared" si="8"/>
        <v>#DIV/0!</v>
      </c>
      <c r="AN9">
        <f t="shared" si="12"/>
        <v>0</v>
      </c>
      <c r="AO9">
        <f t="shared" si="13"/>
        <v>5.2046157506542914E-4</v>
      </c>
      <c r="AP9">
        <f>($AK$6-N9)/48</f>
        <v>0</v>
      </c>
      <c r="AQ9">
        <f t="shared" si="15"/>
        <v>0</v>
      </c>
    </row>
    <row r="10" spans="1:48" s="3" customFormat="1" x14ac:dyDescent="0.3">
      <c r="A10" s="2" t="s">
        <v>22</v>
      </c>
      <c r="B10" s="5">
        <v>45113</v>
      </c>
      <c r="C10" s="2">
        <v>4.3999999999999997E-2</v>
      </c>
      <c r="D10" s="6">
        <v>5.8999999999999999E-3</v>
      </c>
      <c r="E10" s="7">
        <v>0</v>
      </c>
      <c r="F10" s="2">
        <v>0</v>
      </c>
      <c r="G10" s="2"/>
      <c r="H10" s="3">
        <f t="shared" si="2"/>
        <v>4.99E-2</v>
      </c>
      <c r="J10" s="3">
        <f t="shared" si="3"/>
        <v>4.99E-2</v>
      </c>
      <c r="L10" s="3">
        <f t="shared" si="4"/>
        <v>3.1406138472519625</v>
      </c>
      <c r="M10" s="3">
        <f t="shared" si="4"/>
        <v>0.42112776588151318</v>
      </c>
      <c r="N10" s="3">
        <f t="shared" si="4"/>
        <v>0</v>
      </c>
      <c r="O10" s="3">
        <f t="shared" si="5"/>
        <v>0</v>
      </c>
      <c r="Q10" s="3">
        <f t="shared" si="6"/>
        <v>3.5617416131334756</v>
      </c>
      <c r="S10" s="3">
        <f t="shared" si="7"/>
        <v>3.5617416131334756</v>
      </c>
      <c r="U10" s="3" t="e">
        <f t="shared" si="8"/>
        <v>#DIV/0!</v>
      </c>
      <c r="W10" s="3">
        <f>AVERAGE(L10:L13)</f>
        <v>2.5695931477516059</v>
      </c>
      <c r="X10" s="3">
        <f t="shared" ref="X10:AF10" si="16">AVERAGE(M10:M13)</f>
        <v>0.40328336902212703</v>
      </c>
      <c r="Y10" s="3">
        <f t="shared" si="16"/>
        <v>2.7301927194860811</v>
      </c>
      <c r="Z10" s="3">
        <f t="shared" si="16"/>
        <v>0</v>
      </c>
      <c r="AB10" s="3">
        <f t="shared" si="16"/>
        <v>2.972876516773733</v>
      </c>
      <c r="AD10" s="3">
        <f t="shared" si="16"/>
        <v>5.7030692362598145</v>
      </c>
      <c r="AF10" s="3" t="e">
        <f t="shared" si="16"/>
        <v>#DIV/0!</v>
      </c>
      <c r="AI10" s="3">
        <f>AI2+10</f>
        <v>10</v>
      </c>
      <c r="AJ10" s="3">
        <f>AJ2</f>
        <v>0.36759457530335471</v>
      </c>
      <c r="AK10" s="3">
        <f>AK2+10</f>
        <v>10</v>
      </c>
      <c r="AL10" s="3">
        <f>AL2</f>
        <v>0</v>
      </c>
      <c r="AN10" s="3">
        <f>($AI$10-L10)/48</f>
        <v>0.14290387818225078</v>
      </c>
      <c r="AO10" s="3">
        <f>($AJ$10-M10)/48</f>
        <v>-1.1152748037116349E-3</v>
      </c>
      <c r="AP10" s="3">
        <f>($AK$10-N10)/48</f>
        <v>0.20833333333333334</v>
      </c>
      <c r="AQ10" s="3">
        <f>($AL$10-O10)/48</f>
        <v>0</v>
      </c>
      <c r="AS10" s="3">
        <f>AVERAGE(AN10:AN13)</f>
        <v>0.15480014275517487</v>
      </c>
      <c r="AT10" s="3">
        <f t="shared" ref="AT10:AV10" si="17">AVERAGE(AO10:AO13)</f>
        <v>-7.4351653580775716E-4</v>
      </c>
      <c r="AU10" s="3">
        <f t="shared" si="17"/>
        <v>0.15145431834404</v>
      </c>
      <c r="AV10" s="3">
        <f t="shared" si="17"/>
        <v>0</v>
      </c>
    </row>
    <row r="11" spans="1:48" s="3" customFormat="1" x14ac:dyDescent="0.3">
      <c r="A11" s="2" t="s">
        <v>23</v>
      </c>
      <c r="B11" s="5">
        <v>45113</v>
      </c>
      <c r="C11" s="2">
        <v>4.2000000000000003E-2</v>
      </c>
      <c r="D11" s="6">
        <v>5.5999999999999999E-3</v>
      </c>
      <c r="E11" s="7">
        <v>1E-3</v>
      </c>
      <c r="F11" s="2">
        <v>0</v>
      </c>
      <c r="G11" s="2"/>
      <c r="H11" s="3">
        <f t="shared" si="2"/>
        <v>4.7600000000000003E-2</v>
      </c>
      <c r="J11" s="3">
        <f t="shared" si="3"/>
        <v>4.8600000000000004E-2</v>
      </c>
      <c r="L11" s="3">
        <f t="shared" si="4"/>
        <v>2.9978586723768736</v>
      </c>
      <c r="M11" s="3">
        <f t="shared" si="4"/>
        <v>0.3997144896502498</v>
      </c>
      <c r="N11" s="3">
        <f t="shared" si="4"/>
        <v>7.1377587437544618E-2</v>
      </c>
      <c r="O11" s="3">
        <f t="shared" si="5"/>
        <v>0</v>
      </c>
      <c r="Q11" s="3">
        <f t="shared" si="6"/>
        <v>3.3975731620271237</v>
      </c>
      <c r="S11" s="3">
        <f t="shared" si="7"/>
        <v>3.4689507494646681</v>
      </c>
      <c r="U11" s="3" t="e">
        <f t="shared" si="8"/>
        <v>#DIV/0!</v>
      </c>
      <c r="AN11" s="3">
        <f t="shared" ref="AN11:AN13" si="18">($AI$10-L11)/48</f>
        <v>0.14587794432548182</v>
      </c>
      <c r="AO11" s="3">
        <f t="shared" ref="AO11:AO13" si="19">($AJ$10-M11)/48</f>
        <v>-6.6916488222698112E-4</v>
      </c>
      <c r="AP11" s="3">
        <f t="shared" ref="AP11:AP13" si="20">($AK$10-N11)/48</f>
        <v>0.20684630026171782</v>
      </c>
      <c r="AQ11" s="3">
        <f t="shared" ref="AQ11:AQ13" si="21">($AL$10-O11)/48</f>
        <v>0</v>
      </c>
    </row>
    <row r="12" spans="1:48" s="3" customFormat="1" x14ac:dyDescent="0.3">
      <c r="A12" s="2" t="s">
        <v>24</v>
      </c>
      <c r="B12" s="5">
        <v>45113</v>
      </c>
      <c r="C12" s="2">
        <v>3.1E-2</v>
      </c>
      <c r="D12" s="6">
        <v>5.7000000000000002E-3</v>
      </c>
      <c r="E12" s="7">
        <v>0</v>
      </c>
      <c r="F12" s="2">
        <v>0</v>
      </c>
      <c r="G12" s="2"/>
      <c r="H12" s="3">
        <f t="shared" si="2"/>
        <v>3.6699999999999997E-2</v>
      </c>
      <c r="J12" s="3">
        <f t="shared" si="3"/>
        <v>3.6699999999999997E-2</v>
      </c>
      <c r="L12" s="3">
        <f t="shared" si="4"/>
        <v>2.2127052105638829</v>
      </c>
      <c r="M12" s="3">
        <f t="shared" si="4"/>
        <v>0.4068522483940043</v>
      </c>
      <c r="N12" s="3">
        <f t="shared" si="4"/>
        <v>0</v>
      </c>
      <c r="O12" s="3">
        <f t="shared" si="5"/>
        <v>0</v>
      </c>
      <c r="Q12" s="3">
        <f t="shared" si="6"/>
        <v>2.6195574589578872</v>
      </c>
      <c r="S12" s="3">
        <f t="shared" si="7"/>
        <v>2.6195574589578872</v>
      </c>
      <c r="U12" s="3" t="e">
        <f t="shared" si="8"/>
        <v>#DIV/0!</v>
      </c>
      <c r="AN12" s="3">
        <f t="shared" si="18"/>
        <v>0.16223530811325246</v>
      </c>
      <c r="AO12" s="3">
        <f t="shared" si="19"/>
        <v>-8.178681893885332E-4</v>
      </c>
      <c r="AP12" s="3">
        <f t="shared" si="20"/>
        <v>0.20833333333333334</v>
      </c>
      <c r="AQ12" s="3">
        <f t="shared" si="21"/>
        <v>0</v>
      </c>
    </row>
    <row r="13" spans="1:48" s="3" customFormat="1" x14ac:dyDescent="0.3">
      <c r="A13" s="2" t="s">
        <v>25</v>
      </c>
      <c r="B13" s="5">
        <v>45113</v>
      </c>
      <c r="C13" s="2">
        <v>2.7E-2</v>
      </c>
      <c r="D13" s="6">
        <v>5.4000000000000003E-3</v>
      </c>
      <c r="E13" s="7">
        <v>0.152</v>
      </c>
      <c r="F13" s="2">
        <v>0</v>
      </c>
      <c r="G13" s="2"/>
      <c r="H13" s="3">
        <f t="shared" si="2"/>
        <v>3.2399999999999998E-2</v>
      </c>
      <c r="J13" s="3">
        <f t="shared" si="3"/>
        <v>0.18440000000000001</v>
      </c>
      <c r="L13" s="3">
        <f t="shared" si="4"/>
        <v>1.9271948608137046</v>
      </c>
      <c r="M13" s="3">
        <f t="shared" si="4"/>
        <v>0.38543897216274092</v>
      </c>
      <c r="N13" s="3">
        <f t="shared" si="4"/>
        <v>10.84939329050678</v>
      </c>
      <c r="O13" s="3">
        <f t="shared" si="5"/>
        <v>0</v>
      </c>
      <c r="Q13" s="3">
        <f t="shared" si="6"/>
        <v>2.3126338329764455</v>
      </c>
      <c r="S13" s="3">
        <f t="shared" si="7"/>
        <v>13.162027123483226</v>
      </c>
      <c r="U13" s="3" t="e">
        <f t="shared" si="8"/>
        <v>#DIV/0!</v>
      </c>
      <c r="AN13" s="3">
        <f t="shared" si="18"/>
        <v>0.16818344039971447</v>
      </c>
      <c r="AO13" s="3">
        <f t="shared" si="19"/>
        <v>-3.7175826790387945E-4</v>
      </c>
      <c r="AP13" s="3">
        <f t="shared" si="20"/>
        <v>-1.7695693552224594E-2</v>
      </c>
      <c r="AQ13" s="3">
        <f t="shared" si="21"/>
        <v>0</v>
      </c>
    </row>
    <row r="14" spans="1:48" x14ac:dyDescent="0.3">
      <c r="A14" s="1" t="s">
        <v>26</v>
      </c>
      <c r="B14" s="4">
        <v>45113</v>
      </c>
      <c r="C14" s="1">
        <v>0</v>
      </c>
      <c r="D14" s="6">
        <v>4.4000000000000003E-3</v>
      </c>
      <c r="E14" s="7">
        <v>0</v>
      </c>
      <c r="F14" s="1">
        <v>0.126</v>
      </c>
      <c r="G14" s="1"/>
      <c r="H14">
        <f t="shared" si="2"/>
        <v>4.4000000000000003E-3</v>
      </c>
      <c r="J14">
        <f t="shared" si="3"/>
        <v>4.4000000000000003E-3</v>
      </c>
      <c r="L14">
        <f t="shared" si="4"/>
        <v>0</v>
      </c>
      <c r="M14">
        <f t="shared" si="4"/>
        <v>0.31406138472519635</v>
      </c>
      <c r="N14">
        <f t="shared" si="4"/>
        <v>0</v>
      </c>
      <c r="O14">
        <f t="shared" si="5"/>
        <v>4.0684533419438162</v>
      </c>
      <c r="Q14">
        <f t="shared" si="6"/>
        <v>0.31406138472519635</v>
      </c>
      <c r="S14">
        <f t="shared" si="7"/>
        <v>0.31406138472519635</v>
      </c>
      <c r="U14">
        <f t="shared" si="8"/>
        <v>7.7194294324915327E-2</v>
      </c>
      <c r="W14">
        <f>AVERAGE(L14:L17)</f>
        <v>0</v>
      </c>
      <c r="X14">
        <f t="shared" ref="X14:AF14" si="22">AVERAGE(M14:M17)</f>
        <v>0.34439685938615278</v>
      </c>
      <c r="Y14">
        <f t="shared" si="22"/>
        <v>0</v>
      </c>
      <c r="Z14">
        <f>AVERAGE(O14:O17)</f>
        <v>4.0442363577655795</v>
      </c>
      <c r="AB14">
        <f t="shared" si="22"/>
        <v>0.34439685938615278</v>
      </c>
      <c r="AD14">
        <f t="shared" si="22"/>
        <v>0.34439685938615278</v>
      </c>
      <c r="AF14">
        <f t="shared" si="22"/>
        <v>8.5230453327545863E-2</v>
      </c>
      <c r="AI14">
        <f>AI2</f>
        <v>0</v>
      </c>
      <c r="AJ14">
        <f t="shared" ref="AJ14:AK14" si="23">AJ2</f>
        <v>0.36759457530335471</v>
      </c>
      <c r="AK14">
        <f t="shared" si="23"/>
        <v>0</v>
      </c>
      <c r="AL14">
        <f>AL2+5</f>
        <v>5</v>
      </c>
      <c r="AN14" s="11">
        <f>($AI$14-L14)/48</f>
        <v>0</v>
      </c>
      <c r="AO14" s="11">
        <f>($AJ$14-M14)/48</f>
        <v>1.1152748037116325E-3</v>
      </c>
      <c r="AP14" s="11">
        <f>($AK$14-N14)/48</f>
        <v>0</v>
      </c>
      <c r="AQ14" s="11">
        <f>($AL$14-O14)/48</f>
        <v>1.9407222042837163E-2</v>
      </c>
      <c r="AS14">
        <f>AVERAGE(AN14:AN17)</f>
        <v>0</v>
      </c>
      <c r="AT14">
        <f t="shared" ref="AT14:AV14" si="24">AVERAGE(AO14:AO17)</f>
        <v>4.8328574827504053E-4</v>
      </c>
      <c r="AU14">
        <f t="shared" si="24"/>
        <v>0</v>
      </c>
      <c r="AV14">
        <f t="shared" si="24"/>
        <v>1.991174254655043E-2</v>
      </c>
    </row>
    <row r="15" spans="1:48" x14ac:dyDescent="0.3">
      <c r="A15" s="1" t="s">
        <v>27</v>
      </c>
      <c r="B15" s="4">
        <v>45113</v>
      </c>
      <c r="C15" s="1">
        <v>0</v>
      </c>
      <c r="D15" s="6">
        <v>4.7999999999999996E-3</v>
      </c>
      <c r="E15" s="7">
        <v>0</v>
      </c>
      <c r="F15" s="1">
        <v>0.128</v>
      </c>
      <c r="G15" s="1"/>
      <c r="H15">
        <f t="shared" si="2"/>
        <v>4.7999999999999996E-3</v>
      </c>
      <c r="J15">
        <f t="shared" si="3"/>
        <v>4.7999999999999996E-3</v>
      </c>
      <c r="L15">
        <f t="shared" si="4"/>
        <v>0</v>
      </c>
      <c r="M15">
        <f t="shared" si="4"/>
        <v>0.34261241970021411</v>
      </c>
      <c r="N15">
        <f t="shared" si="4"/>
        <v>0</v>
      </c>
      <c r="O15">
        <f t="shared" si="5"/>
        <v>4.1330319664191153</v>
      </c>
      <c r="Q15">
        <f t="shared" si="6"/>
        <v>0.34261241970021411</v>
      </c>
      <c r="S15">
        <f t="shared" si="7"/>
        <v>0.34261241970021411</v>
      </c>
      <c r="U15">
        <f t="shared" si="8"/>
        <v>8.289614561027836E-2</v>
      </c>
      <c r="AN15" s="11">
        <f t="shared" ref="AN15:AN17" si="25">($AI$14-L15)/48</f>
        <v>0</v>
      </c>
      <c r="AO15" s="11">
        <f t="shared" ref="AO15:AO17" si="26">($AJ$14-M15)/48</f>
        <v>5.2046157506542914E-4</v>
      </c>
      <c r="AP15" s="11">
        <f t="shared" ref="AP15:AP17" si="27">($AK$14-N15)/48</f>
        <v>0</v>
      </c>
      <c r="AQ15" s="11">
        <f t="shared" ref="AQ15:AQ17" si="28">($AL$14-O15)/48</f>
        <v>1.8061834032935098E-2</v>
      </c>
    </row>
    <row r="16" spans="1:48" x14ac:dyDescent="0.3">
      <c r="A16" s="1" t="s">
        <v>28</v>
      </c>
      <c r="B16" s="4">
        <v>45113</v>
      </c>
      <c r="C16" s="1">
        <v>0</v>
      </c>
      <c r="D16" s="6">
        <v>5.0000000000000001E-3</v>
      </c>
      <c r="E16" s="7">
        <v>0</v>
      </c>
      <c r="F16" s="1">
        <v>0.125</v>
      </c>
      <c r="G16" s="1"/>
      <c r="H16">
        <f t="shared" si="2"/>
        <v>5.0000000000000001E-3</v>
      </c>
      <c r="J16">
        <f t="shared" si="3"/>
        <v>5.0000000000000001E-3</v>
      </c>
      <c r="L16">
        <f t="shared" si="4"/>
        <v>0</v>
      </c>
      <c r="M16">
        <f t="shared" si="4"/>
        <v>0.35688793718772305</v>
      </c>
      <c r="N16">
        <f t="shared" si="4"/>
        <v>0</v>
      </c>
      <c r="O16">
        <f t="shared" si="5"/>
        <v>4.0361640297061676</v>
      </c>
      <c r="Q16">
        <f t="shared" si="6"/>
        <v>0.35688793718772305</v>
      </c>
      <c r="S16">
        <f t="shared" si="7"/>
        <v>0.35688793718772305</v>
      </c>
      <c r="U16">
        <f t="shared" si="8"/>
        <v>8.8422555317630255E-2</v>
      </c>
      <c r="AN16" s="11">
        <f t="shared" si="25"/>
        <v>0</v>
      </c>
      <c r="AO16" s="11">
        <f t="shared" si="26"/>
        <v>2.2305496074232628E-4</v>
      </c>
      <c r="AP16" s="11">
        <f t="shared" si="27"/>
        <v>0</v>
      </c>
      <c r="AQ16" s="11">
        <f t="shared" si="28"/>
        <v>2.0079916047788176E-2</v>
      </c>
    </row>
    <row r="17" spans="1:48" x14ac:dyDescent="0.3">
      <c r="A17" s="1" t="s">
        <v>29</v>
      </c>
      <c r="B17" s="4">
        <v>45113</v>
      </c>
      <c r="C17" s="1">
        <v>0</v>
      </c>
      <c r="D17" s="6">
        <v>5.1000000000000004E-3</v>
      </c>
      <c r="E17" s="7">
        <v>0</v>
      </c>
      <c r="F17" s="1">
        <v>0.122</v>
      </c>
      <c r="G17" s="1"/>
      <c r="H17">
        <f t="shared" si="2"/>
        <v>5.1000000000000004E-3</v>
      </c>
      <c r="J17">
        <f t="shared" si="3"/>
        <v>5.1000000000000004E-3</v>
      </c>
      <c r="L17">
        <f t="shared" si="4"/>
        <v>0</v>
      </c>
      <c r="M17">
        <f t="shared" si="4"/>
        <v>0.36402569593147754</v>
      </c>
      <c r="N17">
        <f t="shared" si="4"/>
        <v>0</v>
      </c>
      <c r="O17">
        <f t="shared" si="5"/>
        <v>3.939296092993219</v>
      </c>
      <c r="Q17">
        <f t="shared" si="6"/>
        <v>0.36402569593147754</v>
      </c>
      <c r="S17">
        <f t="shared" si="7"/>
        <v>0.36402569593147754</v>
      </c>
      <c r="U17">
        <f t="shared" si="8"/>
        <v>9.240881805735951E-2</v>
      </c>
      <c r="AN17" s="11">
        <f t="shared" si="25"/>
        <v>0</v>
      </c>
      <c r="AO17" s="11">
        <f>($AJ$14-M17)/48</f>
        <v>7.4351653580774266E-5</v>
      </c>
      <c r="AP17" s="11">
        <f t="shared" si="27"/>
        <v>0</v>
      </c>
      <c r="AQ17" s="11">
        <f t="shared" si="28"/>
        <v>2.2097998062641271E-2</v>
      </c>
    </row>
    <row r="18" spans="1:48" s="3" customFormat="1" x14ac:dyDescent="0.3">
      <c r="A18" s="2" t="s">
        <v>30</v>
      </c>
      <c r="B18" s="5">
        <v>45113</v>
      </c>
      <c r="C18" s="2">
        <v>0</v>
      </c>
      <c r="D18" s="6">
        <v>6.7000000000000002E-3</v>
      </c>
      <c r="E18" s="7">
        <v>0</v>
      </c>
      <c r="F18" s="2">
        <v>0.54800000000000004</v>
      </c>
      <c r="G18" s="2"/>
      <c r="H18" s="3">
        <f t="shared" si="2"/>
        <v>6.7000000000000002E-3</v>
      </c>
      <c r="J18" s="3">
        <f t="shared" si="3"/>
        <v>6.7000000000000002E-3</v>
      </c>
      <c r="L18" s="3">
        <f t="shared" si="4"/>
        <v>0</v>
      </c>
      <c r="M18" s="3">
        <f t="shared" si="4"/>
        <v>0.47822983583154893</v>
      </c>
      <c r="N18" s="3">
        <f t="shared" si="4"/>
        <v>0</v>
      </c>
      <c r="O18" s="3">
        <f t="shared" si="5"/>
        <v>17.694543106231841</v>
      </c>
      <c r="Q18" s="3">
        <f t="shared" si="6"/>
        <v>0.47822983583154893</v>
      </c>
      <c r="S18" s="3">
        <f t="shared" si="7"/>
        <v>0.47822983583154893</v>
      </c>
      <c r="U18" s="3">
        <f t="shared" si="8"/>
        <v>2.7026967181939903E-2</v>
      </c>
      <c r="W18" s="3">
        <f>AVERAGE(L18:L21)</f>
        <v>0</v>
      </c>
      <c r="X18" s="3">
        <f t="shared" ref="X18:AF18" si="29">AVERAGE(M18:M21)</f>
        <v>0.40685224839400425</v>
      </c>
      <c r="Y18" s="3">
        <f t="shared" si="29"/>
        <v>0</v>
      </c>
      <c r="Z18" s="3">
        <f t="shared" si="29"/>
        <v>18.130448821440108</v>
      </c>
      <c r="AB18" s="3">
        <f t="shared" si="29"/>
        <v>0.40685224839400425</v>
      </c>
      <c r="AD18" s="3">
        <f t="shared" si="29"/>
        <v>0.40685224839400425</v>
      </c>
      <c r="AF18" s="3">
        <f t="shared" si="29"/>
        <v>2.2506517887322053E-2</v>
      </c>
      <c r="AI18" s="3">
        <f>AI2</f>
        <v>0</v>
      </c>
      <c r="AJ18" s="3">
        <f t="shared" ref="AJ18:AK18" si="30">AJ2</f>
        <v>0.36759457530335471</v>
      </c>
      <c r="AK18" s="3">
        <f t="shared" si="30"/>
        <v>0</v>
      </c>
      <c r="AL18" s="3">
        <f>AL2+20</f>
        <v>20</v>
      </c>
      <c r="AN18" s="3">
        <f>($AI$18-L18)/48</f>
        <v>0</v>
      </c>
      <c r="AO18" s="3">
        <f>($AJ$18-M18)/48</f>
        <v>-2.3049012610040463E-3</v>
      </c>
      <c r="AP18" s="3">
        <f>($AK$18-N18)/48</f>
        <v>0</v>
      </c>
      <c r="AQ18" s="3">
        <f>($AL$18-O18)/48</f>
        <v>4.8030351953503324E-2</v>
      </c>
      <c r="AS18" s="3">
        <f>AVERAGE(AN18:AN21)</f>
        <v>0</v>
      </c>
      <c r="AT18" s="3">
        <f t="shared" ref="AT18:AV18" si="31">AVERAGE(AO18:AO21)</f>
        <v>-8.1786818938853287E-4</v>
      </c>
      <c r="AU18" s="3">
        <f t="shared" si="31"/>
        <v>0</v>
      </c>
      <c r="AV18" s="3">
        <f t="shared" si="31"/>
        <v>3.8948982886664464E-2</v>
      </c>
    </row>
    <row r="19" spans="1:48" s="3" customFormat="1" x14ac:dyDescent="0.3">
      <c r="A19" s="2" t="s">
        <v>31</v>
      </c>
      <c r="B19" s="5">
        <v>45113</v>
      </c>
      <c r="C19" s="2">
        <v>0</v>
      </c>
      <c r="D19" s="6">
        <v>6.3E-3</v>
      </c>
      <c r="E19" s="7">
        <v>0</v>
      </c>
      <c r="F19" s="2">
        <v>0.55700000000000005</v>
      </c>
      <c r="G19" s="2"/>
      <c r="H19" s="3">
        <f t="shared" si="2"/>
        <v>6.3E-3</v>
      </c>
      <c r="J19" s="3">
        <f t="shared" si="3"/>
        <v>6.3E-3</v>
      </c>
      <c r="L19" s="3">
        <f t="shared" si="4"/>
        <v>0</v>
      </c>
      <c r="M19" s="3">
        <f t="shared" si="4"/>
        <v>0.44967880085653106</v>
      </c>
      <c r="N19" s="3">
        <f t="shared" si="4"/>
        <v>0</v>
      </c>
      <c r="O19" s="3">
        <f t="shared" si="5"/>
        <v>17.985146916370685</v>
      </c>
      <c r="Q19" s="3">
        <f t="shared" si="6"/>
        <v>0.44967880085653106</v>
      </c>
      <c r="S19" s="3">
        <f t="shared" si="7"/>
        <v>0.44967880085653106</v>
      </c>
      <c r="U19" s="3">
        <f t="shared" si="8"/>
        <v>2.5002787185864926E-2</v>
      </c>
      <c r="AN19" s="3">
        <f t="shared" ref="AN19:AN21" si="32">($AI$18-L19)/48</f>
        <v>0</v>
      </c>
      <c r="AO19" s="3">
        <f t="shared" ref="AO19:AO21" si="33">($AJ$18-M19)/48</f>
        <v>-1.7100880323578406E-3</v>
      </c>
      <c r="AP19" s="3">
        <f t="shared" ref="AP19:AP21" si="34">($AK$18-N19)/48</f>
        <v>0</v>
      </c>
      <c r="AQ19" s="3">
        <f t="shared" ref="AQ19:AQ21" si="35">($AL$18-O19)/48</f>
        <v>4.1976105908944072E-2</v>
      </c>
    </row>
    <row r="20" spans="1:48" s="3" customFormat="1" x14ac:dyDescent="0.3">
      <c r="A20" s="2" t="s">
        <v>32</v>
      </c>
      <c r="B20" s="5">
        <v>45113</v>
      </c>
      <c r="C20" s="2">
        <v>0</v>
      </c>
      <c r="D20" s="6">
        <v>5.0000000000000001E-3</v>
      </c>
      <c r="E20" s="7">
        <v>0</v>
      </c>
      <c r="F20" s="2">
        <v>0.56100000000000005</v>
      </c>
      <c r="G20" s="2"/>
      <c r="H20" s="3">
        <f t="shared" si="2"/>
        <v>5.0000000000000001E-3</v>
      </c>
      <c r="J20" s="3">
        <f t="shared" si="3"/>
        <v>5.0000000000000001E-3</v>
      </c>
      <c r="L20" s="3">
        <f t="shared" si="4"/>
        <v>0</v>
      </c>
      <c r="M20" s="3">
        <f t="shared" si="4"/>
        <v>0.35688793718772305</v>
      </c>
      <c r="N20" s="3">
        <f t="shared" si="4"/>
        <v>0</v>
      </c>
      <c r="O20" s="3">
        <f t="shared" si="5"/>
        <v>18.114304165321283</v>
      </c>
      <c r="Q20" s="3">
        <f t="shared" si="6"/>
        <v>0.35688793718772305</v>
      </c>
      <c r="S20" s="3">
        <f t="shared" si="7"/>
        <v>0.35688793718772305</v>
      </c>
      <c r="U20" s="3">
        <f t="shared" si="8"/>
        <v>1.970199539162884E-2</v>
      </c>
      <c r="AN20" s="3">
        <f>($AI$18-L20)/48</f>
        <v>0</v>
      </c>
      <c r="AO20" s="3">
        <f t="shared" si="33"/>
        <v>2.2305496074232628E-4</v>
      </c>
      <c r="AP20" s="3">
        <f t="shared" si="34"/>
        <v>0</v>
      </c>
      <c r="AQ20" s="3">
        <f t="shared" si="35"/>
        <v>3.9285329889139943E-2</v>
      </c>
    </row>
    <row r="21" spans="1:48" s="3" customFormat="1" x14ac:dyDescent="0.3">
      <c r="A21" s="2" t="s">
        <v>33</v>
      </c>
      <c r="B21" s="5">
        <v>45113</v>
      </c>
      <c r="C21" s="2">
        <v>0</v>
      </c>
      <c r="D21" s="6">
        <v>4.7999999999999996E-3</v>
      </c>
      <c r="E21" s="7">
        <v>0</v>
      </c>
      <c r="F21" s="2">
        <v>0.57999999999999996</v>
      </c>
      <c r="G21" s="2"/>
      <c r="H21" s="3">
        <f t="shared" si="2"/>
        <v>4.7999999999999996E-3</v>
      </c>
      <c r="J21" s="3">
        <f t="shared" si="3"/>
        <v>4.7999999999999996E-3</v>
      </c>
      <c r="L21" s="3">
        <f t="shared" si="4"/>
        <v>0</v>
      </c>
      <c r="M21" s="3">
        <f t="shared" si="4"/>
        <v>0.34261241970021411</v>
      </c>
      <c r="N21" s="3">
        <f t="shared" si="4"/>
        <v>0</v>
      </c>
      <c r="O21" s="3">
        <f t="shared" si="5"/>
        <v>18.727801097836615</v>
      </c>
      <c r="Q21" s="3">
        <f t="shared" si="6"/>
        <v>0.34261241970021411</v>
      </c>
      <c r="S21" s="3">
        <f t="shared" si="7"/>
        <v>0.34261241970021411</v>
      </c>
      <c r="U21" s="3">
        <f t="shared" si="8"/>
        <v>1.8294321789854538E-2</v>
      </c>
      <c r="AN21" s="3">
        <f t="shared" si="32"/>
        <v>0</v>
      </c>
      <c r="AO21" s="3">
        <f t="shared" si="33"/>
        <v>5.2046157506542914E-4</v>
      </c>
      <c r="AP21" s="3">
        <f t="shared" si="34"/>
        <v>0</v>
      </c>
      <c r="AQ21" s="3">
        <f t="shared" si="35"/>
        <v>2.6504143795070528E-2</v>
      </c>
    </row>
    <row r="22" spans="1:48" x14ac:dyDescent="0.3">
      <c r="A22" s="1" t="s">
        <v>34</v>
      </c>
      <c r="B22" s="4">
        <v>45113</v>
      </c>
      <c r="C22" s="1">
        <v>0</v>
      </c>
      <c r="D22" s="6">
        <v>6.0000000000000001E-3</v>
      </c>
      <c r="E22" s="7">
        <v>0</v>
      </c>
      <c r="F22" s="1">
        <v>6.0999999999999999E-2</v>
      </c>
      <c r="G22" s="1"/>
      <c r="H22">
        <f t="shared" si="2"/>
        <v>6.0000000000000001E-3</v>
      </c>
      <c r="J22">
        <f t="shared" si="3"/>
        <v>6.0000000000000001E-3</v>
      </c>
      <c r="L22">
        <f t="shared" si="4"/>
        <v>0</v>
      </c>
      <c r="M22">
        <f t="shared" si="4"/>
        <v>0.42826552462526768</v>
      </c>
      <c r="N22">
        <f t="shared" si="4"/>
        <v>0</v>
      </c>
      <c r="O22">
        <f t="shared" si="5"/>
        <v>1.9696480464966095</v>
      </c>
      <c r="Q22">
        <f t="shared" si="6"/>
        <v>0.42826552462526768</v>
      </c>
      <c r="S22">
        <f t="shared" si="7"/>
        <v>0.42826552462526768</v>
      </c>
      <c r="U22">
        <f t="shared" si="8"/>
        <v>0.21743251307614</v>
      </c>
      <c r="W22">
        <f>AVERAGE(L22:L25)</f>
        <v>0</v>
      </c>
      <c r="X22">
        <f t="shared" ref="X22:AF22" si="36">AVERAGE(M22:M25)</f>
        <v>0.43004996431120623</v>
      </c>
      <c r="Y22">
        <f t="shared" si="36"/>
        <v>0.12491077801570308</v>
      </c>
      <c r="Z22">
        <f t="shared" si="36"/>
        <v>2.1230222796254443</v>
      </c>
      <c r="AB22">
        <f t="shared" si="36"/>
        <v>0.43004996431120623</v>
      </c>
      <c r="AD22">
        <f t="shared" si="36"/>
        <v>0.5549607423269094</v>
      </c>
      <c r="AF22">
        <f t="shared" si="36"/>
        <v>0.26083232652953758</v>
      </c>
      <c r="AI22" s="11">
        <f>AI2+10</f>
        <v>10</v>
      </c>
      <c r="AJ22" s="11">
        <f>AJ2</f>
        <v>0.36759457530335471</v>
      </c>
      <c r="AK22" s="11">
        <f>AK2+10</f>
        <v>10</v>
      </c>
      <c r="AL22" s="11">
        <f>AL2+5</f>
        <v>5</v>
      </c>
      <c r="AN22" s="11">
        <f>($AI$22-L22)/48</f>
        <v>0.20833333333333334</v>
      </c>
      <c r="AO22" s="11">
        <f>($AJ$22-M22)/48</f>
        <v>-1.263978110873187E-3</v>
      </c>
      <c r="AP22" s="11">
        <f>($AK$22-N22)/48</f>
        <v>0.20833333333333334</v>
      </c>
      <c r="AQ22" s="11">
        <f>($AL$22-O22)/48</f>
        <v>6.3132332364653973E-2</v>
      </c>
      <c r="AS22">
        <f>AVERAGE(AN22:AN25)</f>
        <v>0.20833333333333334</v>
      </c>
      <c r="AT22">
        <f t="shared" ref="AT22:AV22" si="37">AVERAGE(AO22:AO25)</f>
        <v>-1.3011539376635746E-3</v>
      </c>
      <c r="AU22">
        <f t="shared" si="37"/>
        <v>0.20573102545800617</v>
      </c>
      <c r="AV22">
        <f t="shared" si="37"/>
        <v>5.9937035841136584E-2</v>
      </c>
    </row>
    <row r="23" spans="1:48" x14ac:dyDescent="0.3">
      <c r="A23" s="1" t="s">
        <v>35</v>
      </c>
      <c r="B23" s="4">
        <v>45113</v>
      </c>
      <c r="C23" s="1">
        <v>0</v>
      </c>
      <c r="D23" s="6">
        <v>6.4000000000000003E-3</v>
      </c>
      <c r="E23" s="7">
        <v>0</v>
      </c>
      <c r="F23" s="1">
        <v>5.8999999999999997E-2</v>
      </c>
      <c r="G23" s="1"/>
      <c r="H23">
        <f t="shared" si="2"/>
        <v>6.4000000000000003E-3</v>
      </c>
      <c r="J23">
        <f t="shared" si="3"/>
        <v>6.4000000000000003E-3</v>
      </c>
      <c r="L23">
        <f t="shared" si="4"/>
        <v>0</v>
      </c>
      <c r="M23">
        <f t="shared" si="4"/>
        <v>0.4568165596002855</v>
      </c>
      <c r="N23">
        <f t="shared" si="4"/>
        <v>0</v>
      </c>
      <c r="O23">
        <f t="shared" si="5"/>
        <v>1.9050694220213109</v>
      </c>
      <c r="Q23">
        <f t="shared" si="6"/>
        <v>0.4568165596002855</v>
      </c>
      <c r="S23">
        <f t="shared" si="7"/>
        <v>0.4568165596002855</v>
      </c>
      <c r="U23">
        <f t="shared" si="8"/>
        <v>0.23978998052238715</v>
      </c>
      <c r="AI23" s="11"/>
      <c r="AJ23" s="11"/>
      <c r="AK23" s="11"/>
      <c r="AL23" s="11"/>
      <c r="AN23" s="11">
        <f t="shared" ref="AN23:AN25" si="38">($AI$22-L23)/48</f>
        <v>0.20833333333333334</v>
      </c>
      <c r="AO23" s="11">
        <f t="shared" ref="AO23:AO25" si="39">($AJ$22-M23)/48</f>
        <v>-1.8587913395193914E-3</v>
      </c>
      <c r="AP23" s="11">
        <f t="shared" ref="AP23:AP25" si="40">($AK$22-N23)/48</f>
        <v>0.20833333333333334</v>
      </c>
      <c r="AQ23" s="11">
        <f t="shared" ref="AQ23:AQ25" si="41">($AL$22-O23)/48</f>
        <v>6.4477720374556027E-2</v>
      </c>
    </row>
    <row r="24" spans="1:48" x14ac:dyDescent="0.3">
      <c r="A24" s="1" t="s">
        <v>36</v>
      </c>
      <c r="B24" s="4">
        <v>45113</v>
      </c>
      <c r="C24" s="1">
        <v>0</v>
      </c>
      <c r="D24" s="6">
        <v>6.0000000000000001E-3</v>
      </c>
      <c r="E24" s="7">
        <v>0</v>
      </c>
      <c r="F24" s="1">
        <v>7.3999999999999996E-2</v>
      </c>
      <c r="G24" s="1"/>
      <c r="H24">
        <f t="shared" si="2"/>
        <v>6.0000000000000001E-3</v>
      </c>
      <c r="J24">
        <f t="shared" si="3"/>
        <v>6.0000000000000001E-3</v>
      </c>
      <c r="L24">
        <f t="shared" si="4"/>
        <v>0</v>
      </c>
      <c r="M24">
        <f t="shared" si="4"/>
        <v>0.42826552462526768</v>
      </c>
      <c r="N24">
        <f t="shared" si="4"/>
        <v>0</v>
      </c>
      <c r="O24">
        <f t="shared" si="5"/>
        <v>2.3894091055860511</v>
      </c>
      <c r="Q24">
        <f t="shared" si="6"/>
        <v>0.42826552462526768</v>
      </c>
      <c r="S24">
        <f t="shared" si="7"/>
        <v>0.42826552462526768</v>
      </c>
      <c r="U24">
        <f t="shared" si="8"/>
        <v>0.1792349094276289</v>
      </c>
      <c r="AI24" s="11"/>
      <c r="AJ24" s="11"/>
      <c r="AK24" s="11"/>
      <c r="AL24" s="11"/>
      <c r="AN24" s="11">
        <f t="shared" si="38"/>
        <v>0.20833333333333334</v>
      </c>
      <c r="AO24" s="11">
        <f t="shared" si="39"/>
        <v>-1.263978110873187E-3</v>
      </c>
      <c r="AP24" s="11">
        <f t="shared" si="40"/>
        <v>0.20833333333333334</v>
      </c>
      <c r="AQ24" s="11">
        <f t="shared" si="41"/>
        <v>5.4387310300290599E-2</v>
      </c>
    </row>
    <row r="25" spans="1:48" x14ac:dyDescent="0.3">
      <c r="A25" s="1" t="s">
        <v>37</v>
      </c>
      <c r="B25" s="4">
        <v>45113</v>
      </c>
      <c r="C25" s="1">
        <v>0</v>
      </c>
      <c r="D25" s="6">
        <v>5.7000000000000002E-3</v>
      </c>
      <c r="E25" s="7">
        <v>7.0000000000000001E-3</v>
      </c>
      <c r="F25" s="1">
        <v>6.9000000000000006E-2</v>
      </c>
      <c r="G25" s="1"/>
      <c r="H25">
        <f t="shared" si="2"/>
        <v>5.7000000000000002E-3</v>
      </c>
      <c r="J25">
        <f t="shared" si="3"/>
        <v>1.2699999999999999E-2</v>
      </c>
      <c r="L25">
        <f t="shared" si="4"/>
        <v>0</v>
      </c>
      <c r="M25">
        <f t="shared" si="4"/>
        <v>0.4068522483940043</v>
      </c>
      <c r="N25">
        <f t="shared" si="4"/>
        <v>0.49964311206281231</v>
      </c>
      <c r="O25">
        <f t="shared" si="5"/>
        <v>2.2279625443978048</v>
      </c>
      <c r="Q25">
        <f t="shared" si="6"/>
        <v>0.4068522483940043</v>
      </c>
      <c r="S25">
        <f t="shared" si="7"/>
        <v>0.90649536045681667</v>
      </c>
      <c r="U25">
        <f t="shared" si="8"/>
        <v>0.40687190309199428</v>
      </c>
      <c r="AN25" s="11">
        <f t="shared" si="38"/>
        <v>0.20833333333333334</v>
      </c>
      <c r="AO25" s="11">
        <f t="shared" si="39"/>
        <v>-8.178681893885332E-4</v>
      </c>
      <c r="AP25" s="11">
        <f t="shared" si="40"/>
        <v>0.19792410183202472</v>
      </c>
      <c r="AQ25" s="11">
        <f t="shared" si="41"/>
        <v>5.7750780325045735E-2</v>
      </c>
    </row>
    <row r="26" spans="1:48" s="3" customFormat="1" x14ac:dyDescent="0.3">
      <c r="A26" s="2" t="s">
        <v>38</v>
      </c>
      <c r="B26" s="5">
        <v>45113</v>
      </c>
      <c r="C26" s="2">
        <v>0</v>
      </c>
      <c r="D26" s="6">
        <v>4.4999999999999997E-3</v>
      </c>
      <c r="E26" s="7">
        <v>4.3999999999999997E-2</v>
      </c>
      <c r="F26" s="2">
        <v>0.53400000000000003</v>
      </c>
      <c r="G26" s="2"/>
      <c r="H26" s="3">
        <f t="shared" si="2"/>
        <v>4.4999999999999997E-3</v>
      </c>
      <c r="J26" s="3">
        <f t="shared" si="3"/>
        <v>4.8499999999999995E-2</v>
      </c>
      <c r="L26" s="3">
        <f t="shared" si="4"/>
        <v>0</v>
      </c>
      <c r="M26" s="3">
        <f t="shared" si="4"/>
        <v>0.32119914346895073</v>
      </c>
      <c r="N26" s="3">
        <f t="shared" si="4"/>
        <v>3.1406138472519625</v>
      </c>
      <c r="O26" s="3">
        <f t="shared" si="5"/>
        <v>17.242492734904751</v>
      </c>
      <c r="Q26" s="3">
        <f t="shared" si="6"/>
        <v>0.32119914346895073</v>
      </c>
      <c r="S26" s="3">
        <f t="shared" si="7"/>
        <v>3.4618129907209134</v>
      </c>
      <c r="U26" s="3">
        <f t="shared" si="8"/>
        <v>0.20077218787008738</v>
      </c>
      <c r="W26" s="3">
        <f>AVERAGE(L26:L29)</f>
        <v>0</v>
      </c>
      <c r="X26" s="3">
        <f t="shared" ref="X26:AF26" si="42">AVERAGE(M26:M29)</f>
        <v>0.40149892933618841</v>
      </c>
      <c r="Y26" s="3">
        <f t="shared" si="42"/>
        <v>0.78515346181299062</v>
      </c>
      <c r="Z26" s="3">
        <f t="shared" si="42"/>
        <v>14.909589925734583</v>
      </c>
      <c r="AB26" s="3">
        <f t="shared" si="42"/>
        <v>0.40149892933618841</v>
      </c>
      <c r="AD26" s="3">
        <f t="shared" si="42"/>
        <v>1.1866523911491791</v>
      </c>
      <c r="AF26" s="3">
        <f t="shared" si="42"/>
        <v>7.3580822576209723E-2</v>
      </c>
      <c r="AI26" s="3">
        <f>AI2+10</f>
        <v>10</v>
      </c>
      <c r="AJ26" s="3">
        <f>AJ2</f>
        <v>0.36759457530335471</v>
      </c>
      <c r="AK26" s="3">
        <f>AK2+10</f>
        <v>10</v>
      </c>
      <c r="AL26" s="3">
        <f>AL2+20</f>
        <v>20</v>
      </c>
      <c r="AN26" s="3">
        <f>($AI$26-L26)/48</f>
        <v>0.20833333333333334</v>
      </c>
      <c r="AO26" s="3">
        <f>($AJ$26-M26)/48</f>
        <v>9.665714965500829E-4</v>
      </c>
      <c r="AP26" s="3">
        <f>($AK$26-N26)/48</f>
        <v>0.14290387818225078</v>
      </c>
      <c r="AQ26" s="3">
        <f>($AL$26-O26)/48</f>
        <v>5.744806802281769E-2</v>
      </c>
      <c r="AS26" s="3">
        <f>AVERAGE(AN26:AN29)</f>
        <v>0.20833333333333334</v>
      </c>
      <c r="AT26" s="3">
        <f t="shared" ref="AT26:AV26" si="43">AVERAGE(AO26:AO29)</f>
        <v>-7.0634070901736941E-4</v>
      </c>
      <c r="AU26" s="3">
        <f t="shared" si="43"/>
        <v>0.1919759695455627</v>
      </c>
      <c r="AV26" s="3">
        <f t="shared" si="43"/>
        <v>0.10605020988052949</v>
      </c>
    </row>
    <row r="27" spans="1:48" s="3" customFormat="1" x14ac:dyDescent="0.3">
      <c r="A27" s="2" t="s">
        <v>39</v>
      </c>
      <c r="B27" s="5">
        <v>45113</v>
      </c>
      <c r="C27" s="2">
        <v>0</v>
      </c>
      <c r="D27" s="6">
        <v>5.3E-3</v>
      </c>
      <c r="E27" s="7">
        <v>0</v>
      </c>
      <c r="F27" s="2">
        <v>0.52400000000000002</v>
      </c>
      <c r="G27" s="2"/>
      <c r="H27" s="3">
        <f t="shared" si="2"/>
        <v>5.3E-3</v>
      </c>
      <c r="J27" s="3">
        <f t="shared" si="3"/>
        <v>5.3E-3</v>
      </c>
      <c r="L27" s="3">
        <f t="shared" si="4"/>
        <v>0</v>
      </c>
      <c r="M27" s="3">
        <f t="shared" si="4"/>
        <v>0.37830121341898648</v>
      </c>
      <c r="N27" s="3">
        <f t="shared" si="4"/>
        <v>0</v>
      </c>
      <c r="O27" s="3">
        <f t="shared" si="5"/>
        <v>16.919599612528256</v>
      </c>
      <c r="Q27" s="3">
        <f t="shared" si="6"/>
        <v>0.37830121341898648</v>
      </c>
      <c r="S27" s="3">
        <f t="shared" si="7"/>
        <v>0.37830121341898648</v>
      </c>
      <c r="U27" s="3">
        <f t="shared" si="8"/>
        <v>2.2358756831271011E-2</v>
      </c>
      <c r="AN27" s="3">
        <f t="shared" ref="AN27:AN29" si="44">($AI$26-L27)/48</f>
        <v>0.20833333333333334</v>
      </c>
      <c r="AO27" s="3">
        <f t="shared" ref="AO27:AO29" si="45">($AJ$26-M27)/48</f>
        <v>-2.2305496074232858E-4</v>
      </c>
      <c r="AP27" s="3">
        <f t="shared" ref="AP27:AP29" si="46">($AK$26-N27)/48</f>
        <v>0.20833333333333334</v>
      </c>
      <c r="AQ27" s="3">
        <f t="shared" ref="AQ27:AQ29" si="47">($AL$26-O27)/48</f>
        <v>6.417500807232801E-2</v>
      </c>
    </row>
    <row r="28" spans="1:48" s="3" customFormat="1" x14ac:dyDescent="0.3">
      <c r="A28" s="2" t="s">
        <v>40</v>
      </c>
      <c r="B28" s="5">
        <v>45113</v>
      </c>
      <c r="C28" s="2">
        <v>0</v>
      </c>
      <c r="D28" s="6">
        <v>6.1999999999999998E-3</v>
      </c>
      <c r="E28" s="7">
        <v>0</v>
      </c>
      <c r="F28" s="2">
        <v>0.39900000000000002</v>
      </c>
      <c r="G28" s="2"/>
      <c r="H28" s="3">
        <f t="shared" si="2"/>
        <v>6.1999999999999998E-3</v>
      </c>
      <c r="J28" s="3">
        <f t="shared" si="3"/>
        <v>6.1999999999999998E-3</v>
      </c>
      <c r="L28" s="3">
        <f t="shared" si="4"/>
        <v>0</v>
      </c>
      <c r="M28" s="3">
        <f t="shared" si="4"/>
        <v>0.44254104211277656</v>
      </c>
      <c r="N28" s="3">
        <f t="shared" si="4"/>
        <v>0</v>
      </c>
      <c r="O28" s="3">
        <f t="shared" si="5"/>
        <v>12.883435582822088</v>
      </c>
      <c r="Q28" s="3">
        <f t="shared" si="6"/>
        <v>0.44254104211277656</v>
      </c>
      <c r="S28" s="3">
        <f t="shared" si="7"/>
        <v>0.44254104211277656</v>
      </c>
      <c r="U28" s="3">
        <f t="shared" si="8"/>
        <v>3.4349614221134556E-2</v>
      </c>
      <c r="AN28" s="3">
        <f t="shared" si="44"/>
        <v>0.20833333333333334</v>
      </c>
      <c r="AO28" s="3">
        <f t="shared" si="45"/>
        <v>-1.5613847251962885E-3</v>
      </c>
      <c r="AP28" s="3">
        <f t="shared" si="46"/>
        <v>0.20833333333333334</v>
      </c>
      <c r="AQ28" s="3">
        <f t="shared" si="47"/>
        <v>0.1482617586912065</v>
      </c>
    </row>
    <row r="29" spans="1:48" s="3" customFormat="1" x14ac:dyDescent="0.3">
      <c r="A29" s="2" t="s">
        <v>41</v>
      </c>
      <c r="B29" s="5">
        <v>45113</v>
      </c>
      <c r="C29" s="2">
        <v>0</v>
      </c>
      <c r="D29" s="6">
        <v>6.4999999999999997E-3</v>
      </c>
      <c r="E29" s="7">
        <v>0</v>
      </c>
      <c r="F29" s="2">
        <v>0.39</v>
      </c>
      <c r="G29" s="2"/>
      <c r="H29" s="3">
        <f t="shared" si="2"/>
        <v>6.4999999999999997E-3</v>
      </c>
      <c r="J29" s="3">
        <f t="shared" si="3"/>
        <v>6.4999999999999997E-3</v>
      </c>
      <c r="L29" s="3">
        <f t="shared" si="4"/>
        <v>0</v>
      </c>
      <c r="M29" s="3">
        <f t="shared" si="4"/>
        <v>0.46395431834404</v>
      </c>
      <c r="N29" s="3">
        <f t="shared" si="4"/>
        <v>0</v>
      </c>
      <c r="O29" s="3">
        <f t="shared" si="5"/>
        <v>12.592831772683242</v>
      </c>
      <c r="Q29" s="3">
        <f t="shared" si="6"/>
        <v>0.46395431834404</v>
      </c>
      <c r="S29" s="3">
        <f t="shared" si="7"/>
        <v>0.46395431834404</v>
      </c>
      <c r="U29" s="3">
        <f>S29/O29</f>
        <v>3.6842731382345943E-2</v>
      </c>
      <c r="AN29" s="3">
        <f t="shared" si="44"/>
        <v>0.20833333333333334</v>
      </c>
      <c r="AO29" s="3">
        <f t="shared" si="45"/>
        <v>-2.0074946466809435E-3</v>
      </c>
      <c r="AP29" s="3">
        <f t="shared" si="46"/>
        <v>0.20833333333333334</v>
      </c>
      <c r="AQ29" s="3">
        <f t="shared" si="47"/>
        <v>0.15431600473576579</v>
      </c>
    </row>
    <row r="30" spans="1:48" x14ac:dyDescent="0.3">
      <c r="D30" s="1"/>
    </row>
    <row r="31" spans="1:48" x14ac:dyDescent="0.3">
      <c r="D31" s="1"/>
    </row>
    <row r="32" spans="1:48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2A6C-8D31-4F86-B9CD-C9829547809C}">
  <dimension ref="A1:AV56"/>
  <sheetViews>
    <sheetView topLeftCell="AH1" workbookViewId="0">
      <selection activeCell="AV26" sqref="AV26"/>
    </sheetView>
  </sheetViews>
  <sheetFormatPr defaultRowHeight="14.4" x14ac:dyDescent="0.3"/>
  <sheetData>
    <row r="1" spans="1:48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 t="s">
        <v>12</v>
      </c>
      <c r="J1" t="s">
        <v>1</v>
      </c>
      <c r="L1" t="s">
        <v>8</v>
      </c>
      <c r="M1" t="s">
        <v>9</v>
      </c>
      <c r="N1" t="s">
        <v>10</v>
      </c>
      <c r="O1" t="s">
        <v>11</v>
      </c>
      <c r="Q1" t="s">
        <v>12</v>
      </c>
      <c r="S1" t="s">
        <v>1</v>
      </c>
      <c r="U1" t="s">
        <v>13</v>
      </c>
      <c r="W1" t="s">
        <v>42</v>
      </c>
      <c r="X1" t="s">
        <v>43</v>
      </c>
      <c r="Y1" t="s">
        <v>44</v>
      </c>
      <c r="Z1" t="s">
        <v>45</v>
      </c>
      <c r="AB1" t="s">
        <v>46</v>
      </c>
      <c r="AD1" t="s">
        <v>47</v>
      </c>
      <c r="AF1" t="s">
        <v>48</v>
      </c>
      <c r="AI1" t="s">
        <v>50</v>
      </c>
      <c r="AJ1" t="s">
        <v>51</v>
      </c>
      <c r="AK1" t="s">
        <v>52</v>
      </c>
      <c r="AL1" t="s">
        <v>53</v>
      </c>
      <c r="AN1" t="s">
        <v>54</v>
      </c>
      <c r="AO1" t="s">
        <v>55</v>
      </c>
      <c r="AP1" t="s">
        <v>56</v>
      </c>
      <c r="AQ1" t="s">
        <v>57</v>
      </c>
      <c r="AS1" t="s">
        <v>58</v>
      </c>
      <c r="AT1" t="s">
        <v>59</v>
      </c>
      <c r="AU1" t="s">
        <v>60</v>
      </c>
      <c r="AV1" t="s">
        <v>61</v>
      </c>
    </row>
    <row r="2" spans="1:48" s="3" customFormat="1" x14ac:dyDescent="0.3">
      <c r="A2" s="2" t="s">
        <v>14</v>
      </c>
      <c r="B2" s="5">
        <v>45111</v>
      </c>
      <c r="C2" s="2">
        <v>1.2E-2</v>
      </c>
      <c r="D2" s="2">
        <v>4.8999999999999998E-3</v>
      </c>
      <c r="E2" s="2">
        <v>6.3E-2</v>
      </c>
      <c r="F2" s="2">
        <v>0</v>
      </c>
      <c r="G2" s="2"/>
      <c r="H2" s="3">
        <f>C2+D2</f>
        <v>1.6899999999999998E-2</v>
      </c>
      <c r="J2" s="3">
        <f>E2+H2</f>
        <v>7.9899999999999999E-2</v>
      </c>
      <c r="L2" s="3">
        <f>(C2/14.01)*1000</f>
        <v>0.85653104925053536</v>
      </c>
      <c r="M2" s="3">
        <f>(D2/14.01)*1000</f>
        <v>0.34975017844396861</v>
      </c>
      <c r="N2" s="3">
        <f>(E2/14.01)*1000</f>
        <v>4.4967880085653107</v>
      </c>
      <c r="O2" s="3">
        <f>(F2/30.97)*1000</f>
        <v>0</v>
      </c>
      <c r="Q2" s="3">
        <f>L2+M2</f>
        <v>1.2062812276945039</v>
      </c>
      <c r="S2" s="3">
        <f>L2+M2+N2</f>
        <v>5.7030692362598145</v>
      </c>
      <c r="U2" s="3" t="e">
        <f>S2/O2</f>
        <v>#DIV/0!</v>
      </c>
      <c r="W2" s="3">
        <f>AVERAGE(L2:L5)</f>
        <v>1.1955745895788723</v>
      </c>
      <c r="X2" s="3">
        <f t="shared" ref="X2:AF2" si="0">AVERAGE(M2:M5)</f>
        <v>0.34439685938615272</v>
      </c>
      <c r="Y2" s="3">
        <f t="shared" si="0"/>
        <v>3.3012134189864382</v>
      </c>
      <c r="Z2" s="3">
        <f t="shared" si="0"/>
        <v>0</v>
      </c>
      <c r="AB2" s="3">
        <f t="shared" si="0"/>
        <v>1.5399714489650251</v>
      </c>
      <c r="AD2" s="3">
        <f t="shared" si="0"/>
        <v>4.8411848679514637</v>
      </c>
      <c r="AF2" s="3" t="e">
        <f t="shared" si="0"/>
        <v>#DIV/0!</v>
      </c>
      <c r="AI2" s="3">
        <f>W2</f>
        <v>1.1955745895788723</v>
      </c>
      <c r="AJ2" s="3">
        <f t="shared" ref="AJ2:AL2" si="1">X2</f>
        <v>0.34439685938615272</v>
      </c>
      <c r="AK2" s="3">
        <f t="shared" si="1"/>
        <v>3.3012134189864382</v>
      </c>
      <c r="AL2" s="3">
        <f t="shared" si="1"/>
        <v>0</v>
      </c>
    </row>
    <row r="3" spans="1:48" s="3" customFormat="1" x14ac:dyDescent="0.3">
      <c r="A3" s="2" t="s">
        <v>15</v>
      </c>
      <c r="B3" s="5">
        <v>45111</v>
      </c>
      <c r="C3" s="2">
        <v>1.7000000000000001E-2</v>
      </c>
      <c r="D3" s="2">
        <v>4.4999999999999997E-3</v>
      </c>
      <c r="E3" s="2">
        <v>5.3999999999999999E-2</v>
      </c>
      <c r="F3" s="2">
        <v>0</v>
      </c>
      <c r="G3" s="2"/>
      <c r="H3" s="3">
        <f t="shared" ref="H3:H29" si="2">C3+D3</f>
        <v>2.1500000000000002E-2</v>
      </c>
      <c r="J3" s="3">
        <f t="shared" ref="J3:J29" si="3">E3+H3</f>
        <v>7.5499999999999998E-2</v>
      </c>
      <c r="L3" s="3">
        <f t="shared" ref="L3:N29" si="4">(C3/14.01)*1000</f>
        <v>1.2134189864382585</v>
      </c>
      <c r="M3" s="3">
        <f t="shared" si="4"/>
        <v>0.32119914346895073</v>
      </c>
      <c r="N3" s="3">
        <f t="shared" si="4"/>
        <v>3.8543897216274092</v>
      </c>
      <c r="O3" s="3">
        <f t="shared" ref="O3:O29" si="5">(F3/30.97)*1000</f>
        <v>0</v>
      </c>
      <c r="Q3" s="3">
        <f t="shared" ref="Q3:Q29" si="6">L3+M3</f>
        <v>1.5346181299072092</v>
      </c>
      <c r="S3" s="3">
        <f t="shared" ref="S3:S29" si="7">L3+M3+N3</f>
        <v>5.3890078515346183</v>
      </c>
      <c r="U3" s="3" t="e">
        <f t="shared" ref="U3:U28" si="8">S3/O3</f>
        <v>#DIV/0!</v>
      </c>
    </row>
    <row r="4" spans="1:48" s="3" customFormat="1" x14ac:dyDescent="0.3">
      <c r="A4" s="2" t="s">
        <v>16</v>
      </c>
      <c r="B4" s="5">
        <v>45111</v>
      </c>
      <c r="C4" s="2">
        <v>1.6E-2</v>
      </c>
      <c r="D4" s="2">
        <v>5.1999999999999998E-3</v>
      </c>
      <c r="E4" s="2">
        <v>4.2999999999999997E-2</v>
      </c>
      <c r="F4" s="2">
        <v>0</v>
      </c>
      <c r="G4" s="2"/>
      <c r="H4" s="3">
        <f t="shared" si="2"/>
        <v>2.12E-2</v>
      </c>
      <c r="J4" s="3">
        <f t="shared" si="3"/>
        <v>6.4199999999999993E-2</v>
      </c>
      <c r="L4" s="3">
        <f t="shared" si="4"/>
        <v>1.1420413990007139</v>
      </c>
      <c r="M4" s="3">
        <f t="shared" si="4"/>
        <v>0.37116345467523199</v>
      </c>
      <c r="N4" s="3">
        <f t="shared" si="4"/>
        <v>3.0692362598144181</v>
      </c>
      <c r="O4" s="3">
        <f t="shared" si="5"/>
        <v>0</v>
      </c>
      <c r="Q4" s="3">
        <f t="shared" si="6"/>
        <v>1.5132048536759459</v>
      </c>
      <c r="S4" s="3">
        <f t="shared" si="7"/>
        <v>4.582441113490364</v>
      </c>
      <c r="U4" s="3" t="e">
        <f t="shared" si="8"/>
        <v>#DIV/0!</v>
      </c>
    </row>
    <row r="5" spans="1:48" s="3" customFormat="1" x14ac:dyDescent="0.3">
      <c r="A5" s="2" t="s">
        <v>17</v>
      </c>
      <c r="B5" s="5">
        <v>45111</v>
      </c>
      <c r="C5" s="2">
        <v>2.1999999999999999E-2</v>
      </c>
      <c r="D5" s="2">
        <v>4.7000000000000002E-3</v>
      </c>
      <c r="E5" s="2">
        <v>2.5000000000000001E-2</v>
      </c>
      <c r="F5" s="2">
        <v>0</v>
      </c>
      <c r="G5" s="2"/>
      <c r="H5" s="3">
        <f t="shared" si="2"/>
        <v>2.6699999999999998E-2</v>
      </c>
      <c r="J5" s="3">
        <f t="shared" si="3"/>
        <v>5.1699999999999996E-2</v>
      </c>
      <c r="L5" s="3">
        <f t="shared" si="4"/>
        <v>1.5703069236259812</v>
      </c>
      <c r="M5" s="3">
        <f t="shared" si="4"/>
        <v>0.33547466095645967</v>
      </c>
      <c r="N5" s="3">
        <f t="shared" si="4"/>
        <v>1.7844396859386153</v>
      </c>
      <c r="O5" s="3">
        <f t="shared" si="5"/>
        <v>0</v>
      </c>
      <c r="Q5" s="3">
        <f t="shared" si="6"/>
        <v>1.9057815845824408</v>
      </c>
      <c r="S5" s="3">
        <f t="shared" si="7"/>
        <v>3.6902212705210564</v>
      </c>
      <c r="U5" s="3" t="e">
        <f t="shared" si="8"/>
        <v>#DIV/0!</v>
      </c>
    </row>
    <row r="6" spans="1:48" x14ac:dyDescent="0.3">
      <c r="A6" s="1" t="s">
        <v>18</v>
      </c>
      <c r="B6" s="4">
        <v>45113</v>
      </c>
      <c r="C6" s="1">
        <v>2.7E-2</v>
      </c>
      <c r="D6" s="1">
        <v>4.4000000000000003E-3</v>
      </c>
      <c r="E6" s="1">
        <v>0.11799999999999999</v>
      </c>
      <c r="F6" s="1">
        <v>0</v>
      </c>
      <c r="G6" s="1"/>
      <c r="H6">
        <f t="shared" si="2"/>
        <v>3.1399999999999997E-2</v>
      </c>
      <c r="J6">
        <f t="shared" si="3"/>
        <v>0.14939999999999998</v>
      </c>
      <c r="L6">
        <f t="shared" si="4"/>
        <v>1.9271948608137046</v>
      </c>
      <c r="M6">
        <f t="shared" si="4"/>
        <v>0.31406138472519635</v>
      </c>
      <c r="N6">
        <f t="shared" si="4"/>
        <v>8.4225553176302643</v>
      </c>
      <c r="O6">
        <f t="shared" si="5"/>
        <v>0</v>
      </c>
      <c r="Q6">
        <f t="shared" si="6"/>
        <v>2.2412562455389011</v>
      </c>
      <c r="S6">
        <f t="shared" si="7"/>
        <v>10.663811563169165</v>
      </c>
      <c r="U6" t="e">
        <f t="shared" si="8"/>
        <v>#DIV/0!</v>
      </c>
      <c r="W6">
        <f>AVERAGE(L6:L9)</f>
        <v>1.85581727337616</v>
      </c>
      <c r="X6">
        <f t="shared" ref="X6:AF6" si="9">AVERAGE(M6:M9)</f>
        <v>0.29264810849393291</v>
      </c>
      <c r="Y6">
        <f t="shared" si="9"/>
        <v>7.4946466809421839</v>
      </c>
      <c r="Z6">
        <f t="shared" si="9"/>
        <v>0</v>
      </c>
      <c r="AB6">
        <f t="shared" si="9"/>
        <v>2.1484653818700932</v>
      </c>
      <c r="AD6">
        <f t="shared" si="9"/>
        <v>9.6431120628122766</v>
      </c>
      <c r="AF6" t="e">
        <f t="shared" si="9"/>
        <v>#DIV/0!</v>
      </c>
      <c r="AI6">
        <f>AI2</f>
        <v>1.1955745895788723</v>
      </c>
      <c r="AJ6">
        <f t="shared" ref="AJ6:AL6" si="10">AJ2</f>
        <v>0.34439685938615272</v>
      </c>
      <c r="AK6">
        <f t="shared" si="10"/>
        <v>3.3012134189864382</v>
      </c>
      <c r="AL6">
        <f t="shared" si="10"/>
        <v>0</v>
      </c>
      <c r="AN6">
        <f>($AI$6-L6)/48</f>
        <v>-1.5242088984059007E-2</v>
      </c>
      <c r="AO6">
        <f>($AJ$6-M6)/48</f>
        <v>6.3198905543659109E-4</v>
      </c>
      <c r="AP6">
        <f>($AK$6-N6)/48</f>
        <v>-0.10669462288841304</v>
      </c>
      <c r="AQ6">
        <f>($AL$6-O6)/48</f>
        <v>0</v>
      </c>
      <c r="AS6">
        <f>AVERAGE(AN6:AN9)</f>
        <v>-1.3755055912443493E-2</v>
      </c>
      <c r="AT6">
        <f t="shared" ref="AT6:AU6" si="11">AVERAGE(AO6:AO9)</f>
        <v>1.0780989769212459E-3</v>
      </c>
      <c r="AU6">
        <f t="shared" si="11"/>
        <v>-8.7363192957411379E-2</v>
      </c>
      <c r="AV6">
        <f>AVERAGE(AQ6:AQ9)</f>
        <v>0</v>
      </c>
    </row>
    <row r="7" spans="1:48" x14ac:dyDescent="0.3">
      <c r="A7" s="1" t="s">
        <v>19</v>
      </c>
      <c r="B7" s="4">
        <v>45113</v>
      </c>
      <c r="C7" s="1">
        <v>2.5999999999999999E-2</v>
      </c>
      <c r="D7" s="1">
        <v>4.0000000000000001E-3</v>
      </c>
      <c r="E7" s="1">
        <v>0.13900000000000001</v>
      </c>
      <c r="F7" s="1">
        <v>0</v>
      </c>
      <c r="G7" s="1"/>
      <c r="H7">
        <f t="shared" si="2"/>
        <v>0.03</v>
      </c>
      <c r="J7">
        <f t="shared" si="3"/>
        <v>0.16900000000000001</v>
      </c>
      <c r="L7">
        <f t="shared" si="4"/>
        <v>1.85581727337616</v>
      </c>
      <c r="M7">
        <f t="shared" si="4"/>
        <v>0.28551034975017847</v>
      </c>
      <c r="N7">
        <f t="shared" si="4"/>
        <v>9.9214846538187018</v>
      </c>
      <c r="O7">
        <f t="shared" si="5"/>
        <v>0</v>
      </c>
      <c r="Q7">
        <f t="shared" si="6"/>
        <v>2.1413276231263385</v>
      </c>
      <c r="S7">
        <f t="shared" si="7"/>
        <v>12.06281227694504</v>
      </c>
      <c r="U7" t="e">
        <f t="shared" si="8"/>
        <v>#DIV/0!</v>
      </c>
      <c r="AN7">
        <f t="shared" ref="AN7:AN9" si="12">($AI$6-L7)/48</f>
        <v>-1.3755055912443493E-2</v>
      </c>
      <c r="AO7">
        <f t="shared" ref="AO7:AO9" si="13">($AJ$6-M7)/48</f>
        <v>1.2268022840827969E-3</v>
      </c>
      <c r="AP7">
        <f t="shared" ref="AP7:AP9" si="14">($AK$6-N7)/48</f>
        <v>-0.13792231739233882</v>
      </c>
      <c r="AQ7">
        <f t="shared" ref="AQ7:AQ9" si="15">($AL$6-O7)/48</f>
        <v>0</v>
      </c>
    </row>
    <row r="8" spans="1:48" x14ac:dyDescent="0.3">
      <c r="A8" s="1" t="s">
        <v>20</v>
      </c>
      <c r="B8" s="4">
        <v>45113</v>
      </c>
      <c r="C8" s="1">
        <v>2.9000000000000001E-2</v>
      </c>
      <c r="D8" s="1">
        <v>3.3999999999999998E-3</v>
      </c>
      <c r="E8" s="1">
        <v>9.9000000000000005E-2</v>
      </c>
      <c r="F8" s="1">
        <v>0</v>
      </c>
      <c r="G8" s="1"/>
      <c r="H8">
        <f t="shared" si="2"/>
        <v>3.2399999999999998E-2</v>
      </c>
      <c r="J8">
        <f t="shared" si="3"/>
        <v>0.13140000000000002</v>
      </c>
      <c r="L8">
        <f t="shared" si="4"/>
        <v>2.0699500356887941</v>
      </c>
      <c r="M8">
        <f t="shared" si="4"/>
        <v>0.24268379728765166</v>
      </c>
      <c r="N8">
        <f t="shared" si="4"/>
        <v>7.0663811563169165</v>
      </c>
      <c r="O8">
        <f t="shared" si="5"/>
        <v>0</v>
      </c>
      <c r="Q8">
        <f t="shared" si="6"/>
        <v>2.312633832976446</v>
      </c>
      <c r="S8">
        <f t="shared" si="7"/>
        <v>9.3790149892933634</v>
      </c>
      <c r="U8" t="e">
        <f t="shared" si="8"/>
        <v>#DIV/0!</v>
      </c>
      <c r="AN8">
        <f t="shared" si="12"/>
        <v>-1.8216155127290037E-2</v>
      </c>
      <c r="AO8">
        <f t="shared" si="13"/>
        <v>2.1190221270521053E-3</v>
      </c>
      <c r="AP8">
        <f t="shared" si="14"/>
        <v>-7.84409945277183E-2</v>
      </c>
      <c r="AQ8">
        <f t="shared" si="15"/>
        <v>0</v>
      </c>
    </row>
    <row r="9" spans="1:48" x14ac:dyDescent="0.3">
      <c r="A9" s="1" t="s">
        <v>21</v>
      </c>
      <c r="B9" s="4">
        <v>45113</v>
      </c>
      <c r="C9" s="1">
        <v>2.1999999999999999E-2</v>
      </c>
      <c r="D9" s="1">
        <v>4.5999999999999999E-3</v>
      </c>
      <c r="E9" s="1">
        <v>6.4000000000000001E-2</v>
      </c>
      <c r="F9" s="1">
        <v>0</v>
      </c>
      <c r="G9" s="1"/>
      <c r="H9">
        <f t="shared" si="2"/>
        <v>2.6599999999999999E-2</v>
      </c>
      <c r="J9">
        <f t="shared" si="3"/>
        <v>9.06E-2</v>
      </c>
      <c r="L9">
        <f t="shared" si="4"/>
        <v>1.5703069236259812</v>
      </c>
      <c r="M9">
        <f t="shared" si="4"/>
        <v>0.32833690221270517</v>
      </c>
      <c r="N9">
        <f t="shared" si="4"/>
        <v>4.5681655960028555</v>
      </c>
      <c r="O9">
        <f t="shared" si="5"/>
        <v>0</v>
      </c>
      <c r="Q9">
        <f t="shared" si="6"/>
        <v>1.8986438258386864</v>
      </c>
      <c r="S9">
        <f t="shared" si="7"/>
        <v>6.4668094218415417</v>
      </c>
      <c r="U9" t="e">
        <f t="shared" si="8"/>
        <v>#DIV/0!</v>
      </c>
      <c r="AN9">
        <f t="shared" si="12"/>
        <v>-7.8069236259814363E-3</v>
      </c>
      <c r="AO9">
        <f t="shared" si="13"/>
        <v>3.3458244111349056E-4</v>
      </c>
      <c r="AP9">
        <f>($AK$6-N9)/48</f>
        <v>-2.6394837021175361E-2</v>
      </c>
      <c r="AQ9">
        <f t="shared" si="15"/>
        <v>0</v>
      </c>
    </row>
    <row r="10" spans="1:48" s="3" customFormat="1" x14ac:dyDescent="0.3">
      <c r="A10" s="2" t="s">
        <v>22</v>
      </c>
      <c r="B10" s="5">
        <v>45113</v>
      </c>
      <c r="C10" s="2">
        <v>2.3E-2</v>
      </c>
      <c r="D10" s="2">
        <v>4.3E-3</v>
      </c>
      <c r="E10" s="2">
        <v>3.5000000000000003E-2</v>
      </c>
      <c r="F10" s="2">
        <v>0</v>
      </c>
      <c r="G10" s="2"/>
      <c r="H10" s="3">
        <f t="shared" si="2"/>
        <v>2.7299999999999998E-2</v>
      </c>
      <c r="J10" s="3">
        <f t="shared" si="3"/>
        <v>6.2300000000000001E-2</v>
      </c>
      <c r="L10" s="3">
        <f t="shared" si="4"/>
        <v>1.6416845110635259</v>
      </c>
      <c r="M10" s="3">
        <f t="shared" si="4"/>
        <v>0.30692362598144185</v>
      </c>
      <c r="N10" s="3">
        <f t="shared" si="4"/>
        <v>2.4982155603140614</v>
      </c>
      <c r="O10" s="3">
        <f t="shared" si="5"/>
        <v>0</v>
      </c>
      <c r="Q10" s="3">
        <f t="shared" si="6"/>
        <v>1.9486081370449677</v>
      </c>
      <c r="S10" s="3">
        <f t="shared" si="7"/>
        <v>4.4468236973590294</v>
      </c>
      <c r="U10" s="3" t="e">
        <f t="shared" si="8"/>
        <v>#DIV/0!</v>
      </c>
      <c r="W10" s="3">
        <f>AVERAGE(L10:L13)</f>
        <v>1.6416845110635263</v>
      </c>
      <c r="X10" s="3">
        <f t="shared" ref="X10:AF10" si="16">AVERAGE(M10:M13)</f>
        <v>0.33190578158458245</v>
      </c>
      <c r="Y10" s="3">
        <f t="shared" si="16"/>
        <v>1.3918629550321198</v>
      </c>
      <c r="Z10" s="3">
        <f t="shared" si="16"/>
        <v>0</v>
      </c>
      <c r="AB10" s="3">
        <f t="shared" si="16"/>
        <v>1.9735902926481086</v>
      </c>
      <c r="AD10" s="3">
        <f t="shared" si="16"/>
        <v>3.3654532476802284</v>
      </c>
      <c r="AF10" s="3" t="e">
        <f t="shared" si="16"/>
        <v>#DIV/0!</v>
      </c>
      <c r="AI10" s="3">
        <f>AI2+10</f>
        <v>11.195574589578872</v>
      </c>
      <c r="AJ10" s="3">
        <f>AJ2</f>
        <v>0.34439685938615272</v>
      </c>
      <c r="AK10" s="3">
        <f>AK2+10</f>
        <v>13.301213418986439</v>
      </c>
      <c r="AL10" s="3">
        <f>AL2</f>
        <v>0</v>
      </c>
      <c r="AN10" s="3">
        <f>($AI$10-L10)/48</f>
        <v>0.19903937663573637</v>
      </c>
      <c r="AO10" s="3">
        <f>($AJ$10-M10)/48</f>
        <v>7.8069236259814317E-4</v>
      </c>
      <c r="AP10" s="3">
        <f>($AK$10-N10)/48</f>
        <v>0.22506245538900785</v>
      </c>
      <c r="AQ10" s="3">
        <f>($AL$10-O10)/48</f>
        <v>0</v>
      </c>
      <c r="AS10" s="3">
        <f>AVERAGE(AN10:AN13)</f>
        <v>0.19903937663573637</v>
      </c>
      <c r="AT10" s="3">
        <f t="shared" ref="AT10:AV10" si="17">AVERAGE(AO10:AO13)</f>
        <v>2.602307875327137E-4</v>
      </c>
      <c r="AU10" s="3">
        <f t="shared" si="17"/>
        <v>0.24811146799904832</v>
      </c>
      <c r="AV10" s="3">
        <f t="shared" si="17"/>
        <v>0</v>
      </c>
    </row>
    <row r="11" spans="1:48" s="3" customFormat="1" x14ac:dyDescent="0.3">
      <c r="A11" s="2" t="s">
        <v>23</v>
      </c>
      <c r="B11" s="5">
        <v>45113</v>
      </c>
      <c r="C11" s="2">
        <v>2.5000000000000001E-2</v>
      </c>
      <c r="D11" s="2">
        <v>5.4000000000000003E-3</v>
      </c>
      <c r="E11" s="2">
        <v>4.2999999999999997E-2</v>
      </c>
      <c r="F11" s="2">
        <v>0</v>
      </c>
      <c r="G11" s="2"/>
      <c r="H11" s="3">
        <f t="shared" si="2"/>
        <v>3.0400000000000003E-2</v>
      </c>
      <c r="J11" s="3">
        <f t="shared" si="3"/>
        <v>7.3399999999999993E-2</v>
      </c>
      <c r="L11" s="3">
        <f t="shared" si="4"/>
        <v>1.7844396859386153</v>
      </c>
      <c r="M11" s="3">
        <f t="shared" si="4"/>
        <v>0.38543897216274092</v>
      </c>
      <c r="N11" s="3">
        <f t="shared" si="4"/>
        <v>3.0692362598144181</v>
      </c>
      <c r="O11" s="3">
        <f t="shared" si="5"/>
        <v>0</v>
      </c>
      <c r="Q11" s="3">
        <f t="shared" si="6"/>
        <v>2.1698786581013563</v>
      </c>
      <c r="S11" s="3">
        <f t="shared" si="7"/>
        <v>5.2391149179157743</v>
      </c>
      <c r="U11" s="3" t="e">
        <f t="shared" si="8"/>
        <v>#DIV/0!</v>
      </c>
      <c r="AN11" s="3">
        <f t="shared" ref="AN11:AN13" si="18">($AI$10-L11)/48</f>
        <v>0.19606531049250533</v>
      </c>
      <c r="AO11" s="3">
        <f t="shared" ref="AO11:AO13" si="19">($AJ$10-M11)/48</f>
        <v>-8.5504401617892084E-4</v>
      </c>
      <c r="AP11" s="3">
        <f t="shared" ref="AP11:AP13" si="20">($AK$10-N11)/48</f>
        <v>0.21316619081608379</v>
      </c>
      <c r="AQ11" s="3">
        <f t="shared" ref="AQ11:AQ13" si="21">($AL$10-O11)/48</f>
        <v>0</v>
      </c>
    </row>
    <row r="12" spans="1:48" s="3" customFormat="1" x14ac:dyDescent="0.3">
      <c r="A12" s="2" t="s">
        <v>24</v>
      </c>
      <c r="B12" s="5">
        <v>45113</v>
      </c>
      <c r="C12" s="2">
        <v>0.02</v>
      </c>
      <c r="D12" s="2">
        <v>4.4999999999999997E-3</v>
      </c>
      <c r="E12" s="2">
        <v>0</v>
      </c>
      <c r="F12" s="2">
        <v>0</v>
      </c>
      <c r="G12" s="2"/>
      <c r="H12" s="3">
        <f t="shared" si="2"/>
        <v>2.4500000000000001E-2</v>
      </c>
      <c r="J12" s="3">
        <f t="shared" si="3"/>
        <v>2.4500000000000001E-2</v>
      </c>
      <c r="L12" s="3">
        <f t="shared" si="4"/>
        <v>1.4275517487508922</v>
      </c>
      <c r="M12" s="3">
        <f t="shared" si="4"/>
        <v>0.32119914346895073</v>
      </c>
      <c r="N12" s="3">
        <f t="shared" si="4"/>
        <v>0</v>
      </c>
      <c r="O12" s="3">
        <f t="shared" si="5"/>
        <v>0</v>
      </c>
      <c r="Q12" s="3">
        <f t="shared" si="6"/>
        <v>1.7487508922198429</v>
      </c>
      <c r="S12" s="3">
        <f t="shared" si="7"/>
        <v>1.7487508922198429</v>
      </c>
      <c r="U12" s="3" t="e">
        <f t="shared" si="8"/>
        <v>#DIV/0!</v>
      </c>
      <c r="AN12" s="3">
        <f t="shared" si="18"/>
        <v>0.20350047585058292</v>
      </c>
      <c r="AO12" s="3">
        <f t="shared" si="19"/>
        <v>4.8328574827504145E-4</v>
      </c>
      <c r="AP12" s="3">
        <f t="shared" si="20"/>
        <v>0.27710861289555083</v>
      </c>
      <c r="AQ12" s="3">
        <f t="shared" si="21"/>
        <v>0</v>
      </c>
    </row>
    <row r="13" spans="1:48" s="3" customFormat="1" x14ac:dyDescent="0.3">
      <c r="A13" s="2" t="s">
        <v>25</v>
      </c>
      <c r="B13" s="5">
        <v>45113</v>
      </c>
      <c r="C13" s="2">
        <v>2.4E-2</v>
      </c>
      <c r="D13" s="2">
        <v>4.4000000000000003E-3</v>
      </c>
      <c r="E13" s="2">
        <v>0</v>
      </c>
      <c r="F13" s="2">
        <v>0</v>
      </c>
      <c r="G13" s="2"/>
      <c r="H13" s="3">
        <f t="shared" si="2"/>
        <v>2.8400000000000002E-2</v>
      </c>
      <c r="J13" s="3">
        <f t="shared" si="3"/>
        <v>2.8400000000000002E-2</v>
      </c>
      <c r="L13" s="3">
        <f t="shared" si="4"/>
        <v>1.7130620985010707</v>
      </c>
      <c r="M13" s="3">
        <f t="shared" si="4"/>
        <v>0.31406138472519635</v>
      </c>
      <c r="N13" s="3">
        <f t="shared" si="4"/>
        <v>0</v>
      </c>
      <c r="O13" s="3">
        <f t="shared" si="5"/>
        <v>0</v>
      </c>
      <c r="Q13" s="3">
        <f t="shared" si="6"/>
        <v>2.027123483226267</v>
      </c>
      <c r="S13" s="3">
        <f t="shared" si="7"/>
        <v>2.027123483226267</v>
      </c>
      <c r="U13" s="3" t="e">
        <f t="shared" si="8"/>
        <v>#DIV/0!</v>
      </c>
      <c r="AN13" s="3">
        <f t="shared" si="18"/>
        <v>0.19755234356412085</v>
      </c>
      <c r="AO13" s="3">
        <f t="shared" si="19"/>
        <v>6.3198905543659109E-4</v>
      </c>
      <c r="AP13" s="3">
        <f t="shared" si="20"/>
        <v>0.27710861289555083</v>
      </c>
      <c r="AQ13" s="3">
        <f t="shared" si="21"/>
        <v>0</v>
      </c>
    </row>
    <row r="14" spans="1:48" x14ac:dyDescent="0.3">
      <c r="A14" s="1" t="s">
        <v>26</v>
      </c>
      <c r="B14" s="4">
        <v>45113</v>
      </c>
      <c r="C14" s="1">
        <v>2.5000000000000001E-2</v>
      </c>
      <c r="D14" s="1">
        <v>4.3E-3</v>
      </c>
      <c r="E14" s="1">
        <v>0</v>
      </c>
      <c r="F14" s="1">
        <v>4.3999999999999997E-2</v>
      </c>
      <c r="G14" s="1"/>
      <c r="H14">
        <f t="shared" si="2"/>
        <v>2.93E-2</v>
      </c>
      <c r="J14">
        <f t="shared" si="3"/>
        <v>2.93E-2</v>
      </c>
      <c r="L14">
        <f t="shared" si="4"/>
        <v>1.7844396859386153</v>
      </c>
      <c r="M14">
        <f t="shared" si="4"/>
        <v>0.30692362598144185</v>
      </c>
      <c r="N14">
        <f t="shared" si="4"/>
        <v>0</v>
      </c>
      <c r="O14">
        <f t="shared" si="5"/>
        <v>1.4207297384565707</v>
      </c>
      <c r="Q14">
        <f t="shared" si="6"/>
        <v>2.0913633119200572</v>
      </c>
      <c r="S14">
        <f t="shared" si="7"/>
        <v>2.0913633119200572</v>
      </c>
      <c r="U14">
        <f t="shared" si="8"/>
        <v>1.4720345856855495</v>
      </c>
      <c r="W14">
        <f>AVERAGE(L14:L17)</f>
        <v>1.6059957173447539</v>
      </c>
      <c r="X14">
        <f t="shared" ref="X14:AF14" si="22">AVERAGE(M14:M17)</f>
        <v>0.2908636688079943</v>
      </c>
      <c r="Y14">
        <f t="shared" si="22"/>
        <v>0.42826552462526768</v>
      </c>
      <c r="Z14">
        <f t="shared" si="22"/>
        <v>1.2835001614465613</v>
      </c>
      <c r="AB14">
        <f t="shared" si="22"/>
        <v>1.8968593861527481</v>
      </c>
      <c r="AD14">
        <f t="shared" si="22"/>
        <v>2.3251249107780154</v>
      </c>
      <c r="AF14">
        <f t="shared" si="22"/>
        <v>1.8511045462225522</v>
      </c>
      <c r="AI14">
        <f>AI2</f>
        <v>1.1955745895788723</v>
      </c>
      <c r="AJ14">
        <f t="shared" ref="AJ14:AK14" si="23">AJ2</f>
        <v>0.34439685938615272</v>
      </c>
      <c r="AK14">
        <f t="shared" si="23"/>
        <v>3.3012134189864382</v>
      </c>
      <c r="AL14">
        <f>AL2+5</f>
        <v>5</v>
      </c>
      <c r="AN14" s="11">
        <f>($AI$14-L14)/48</f>
        <v>-1.226802284082798E-2</v>
      </c>
      <c r="AO14" s="11">
        <f>($AJ$14-M14)/48</f>
        <v>7.8069236259814317E-4</v>
      </c>
      <c r="AP14" s="11">
        <f>($AK$14-N14)/48</f>
        <v>6.8775279562217462E-2</v>
      </c>
      <c r="AQ14" s="11">
        <f>($AL$14-O14)/48</f>
        <v>7.4568130448821449E-2</v>
      </c>
      <c r="AS14">
        <f>AVERAGE(AN14:AN17)</f>
        <v>-8.5504401617891995E-3</v>
      </c>
      <c r="AT14">
        <f t="shared" ref="AT14:AV14" si="24">AVERAGE(AO14:AO17)</f>
        <v>1.1152748037116336E-3</v>
      </c>
      <c r="AU14">
        <f t="shared" si="24"/>
        <v>5.9853081132524383E-2</v>
      </c>
      <c r="AV14">
        <f t="shared" si="24"/>
        <v>7.7427079969863311E-2</v>
      </c>
    </row>
    <row r="15" spans="1:48" x14ac:dyDescent="0.3">
      <c r="A15" s="1" t="s">
        <v>27</v>
      </c>
      <c r="B15" s="4">
        <v>45113</v>
      </c>
      <c r="C15" s="1">
        <v>3.4000000000000002E-2</v>
      </c>
      <c r="D15" s="1">
        <v>3.5000000000000001E-3</v>
      </c>
      <c r="E15" s="1">
        <v>0</v>
      </c>
      <c r="F15" s="1">
        <v>4.5999999999999999E-2</v>
      </c>
      <c r="G15" s="1"/>
      <c r="H15">
        <f t="shared" si="2"/>
        <v>3.7500000000000006E-2</v>
      </c>
      <c r="J15">
        <f t="shared" si="3"/>
        <v>3.7500000000000006E-2</v>
      </c>
      <c r="L15">
        <f t="shared" si="4"/>
        <v>2.426837972876517</v>
      </c>
      <c r="M15">
        <f t="shared" si="4"/>
        <v>0.24982155603140616</v>
      </c>
      <c r="N15">
        <f t="shared" si="4"/>
        <v>0</v>
      </c>
      <c r="O15">
        <f t="shared" si="5"/>
        <v>1.4853083629318695</v>
      </c>
      <c r="Q15">
        <f t="shared" si="6"/>
        <v>2.6766595289079231</v>
      </c>
      <c r="S15">
        <f t="shared" si="7"/>
        <v>2.6766595289079231</v>
      </c>
      <c r="U15">
        <f t="shared" si="8"/>
        <v>1.8020901219625736</v>
      </c>
      <c r="AN15" s="11">
        <f t="shared" ref="AN15:AN17" si="25">($AI$14-L15)/48</f>
        <v>-2.5651320485367599E-2</v>
      </c>
      <c r="AO15" s="11">
        <f t="shared" ref="AO15:AO17" si="26">($AJ$14-M15)/48</f>
        <v>1.9703188198905534E-3</v>
      </c>
      <c r="AP15" s="11">
        <f t="shared" ref="AP15:AP17" si="27">($AK$14-N15)/48</f>
        <v>6.8775279562217462E-2</v>
      </c>
      <c r="AQ15" s="11">
        <f t="shared" ref="AQ15:AQ17" si="28">($AL$14-O15)/48</f>
        <v>7.3222742438919394E-2</v>
      </c>
    </row>
    <row r="16" spans="1:48" x14ac:dyDescent="0.3">
      <c r="A16" s="1" t="s">
        <v>28</v>
      </c>
      <c r="B16" s="4">
        <v>45113</v>
      </c>
      <c r="C16" s="1">
        <v>1.7999999999999999E-2</v>
      </c>
      <c r="D16" s="1">
        <v>4.1000000000000003E-3</v>
      </c>
      <c r="E16" s="1">
        <v>0</v>
      </c>
      <c r="F16" s="1">
        <v>3.5999999999999997E-2</v>
      </c>
      <c r="G16" s="1"/>
      <c r="H16">
        <f t="shared" si="2"/>
        <v>2.2099999999999998E-2</v>
      </c>
      <c r="J16">
        <f t="shared" si="3"/>
        <v>2.2099999999999998E-2</v>
      </c>
      <c r="L16">
        <f t="shared" si="4"/>
        <v>1.2847965738758029</v>
      </c>
      <c r="M16">
        <f t="shared" si="4"/>
        <v>0.29264810849393291</v>
      </c>
      <c r="N16">
        <f t="shared" si="4"/>
        <v>0</v>
      </c>
      <c r="O16">
        <f t="shared" si="5"/>
        <v>1.1624152405553763</v>
      </c>
      <c r="Q16">
        <f t="shared" si="6"/>
        <v>1.5774446823697359</v>
      </c>
      <c r="S16">
        <f t="shared" si="7"/>
        <v>1.5774446823697359</v>
      </c>
      <c r="U16">
        <f t="shared" si="8"/>
        <v>1.3570406059164088</v>
      </c>
      <c r="AN16" s="11">
        <f t="shared" si="25"/>
        <v>-1.8587913395193879E-3</v>
      </c>
      <c r="AO16" s="11">
        <f t="shared" si="26"/>
        <v>1.0780989769212459E-3</v>
      </c>
      <c r="AP16" s="11">
        <f t="shared" si="27"/>
        <v>6.8775279562217462E-2</v>
      </c>
      <c r="AQ16" s="11">
        <f t="shared" si="28"/>
        <v>7.9949682488429666E-2</v>
      </c>
    </row>
    <row r="17" spans="1:48" x14ac:dyDescent="0.3">
      <c r="A17" s="1" t="s">
        <v>29</v>
      </c>
      <c r="B17" s="4">
        <v>45113</v>
      </c>
      <c r="C17" s="1">
        <v>1.2999999999999999E-2</v>
      </c>
      <c r="D17" s="1">
        <v>4.4000000000000003E-3</v>
      </c>
      <c r="E17" s="1">
        <v>2.4E-2</v>
      </c>
      <c r="F17" s="1">
        <v>3.3000000000000002E-2</v>
      </c>
      <c r="G17" s="1"/>
      <c r="H17">
        <f t="shared" si="2"/>
        <v>1.7399999999999999E-2</v>
      </c>
      <c r="J17">
        <f t="shared" si="3"/>
        <v>4.1399999999999999E-2</v>
      </c>
      <c r="L17">
        <f t="shared" si="4"/>
        <v>0.92790863668807999</v>
      </c>
      <c r="M17">
        <f t="shared" si="4"/>
        <v>0.31406138472519635</v>
      </c>
      <c r="N17">
        <f t="shared" si="4"/>
        <v>1.7130620985010707</v>
      </c>
      <c r="O17">
        <f t="shared" si="5"/>
        <v>1.0655473038424281</v>
      </c>
      <c r="Q17">
        <f t="shared" si="6"/>
        <v>1.2419700214132763</v>
      </c>
      <c r="S17">
        <f t="shared" si="7"/>
        <v>2.955032119914347</v>
      </c>
      <c r="U17">
        <f t="shared" si="8"/>
        <v>2.7732528713256768</v>
      </c>
      <c r="AN17" s="11">
        <f t="shared" si="25"/>
        <v>5.5763740185581735E-3</v>
      </c>
      <c r="AO17" s="11">
        <f>($AJ$14-M17)/48</f>
        <v>6.3198905543659109E-4</v>
      </c>
      <c r="AP17" s="11">
        <f t="shared" si="27"/>
        <v>3.3086485843445153E-2</v>
      </c>
      <c r="AQ17" s="11">
        <f t="shared" si="28"/>
        <v>8.1967764503282747E-2</v>
      </c>
    </row>
    <row r="18" spans="1:48" s="3" customFormat="1" x14ac:dyDescent="0.3">
      <c r="A18" s="2" t="s">
        <v>30</v>
      </c>
      <c r="B18" s="5">
        <v>45113</v>
      </c>
      <c r="C18" s="2">
        <v>2.5999999999999999E-2</v>
      </c>
      <c r="D18" s="2">
        <v>5.4000000000000003E-3</v>
      </c>
      <c r="E18" s="2">
        <v>6.4000000000000001E-2</v>
      </c>
      <c r="F18" s="2">
        <v>0.40600000000000003</v>
      </c>
      <c r="G18" s="2"/>
      <c r="H18" s="3">
        <f t="shared" si="2"/>
        <v>3.1399999999999997E-2</v>
      </c>
      <c r="J18" s="3">
        <f t="shared" si="3"/>
        <v>9.5399999999999999E-2</v>
      </c>
      <c r="L18" s="3">
        <f t="shared" si="4"/>
        <v>1.85581727337616</v>
      </c>
      <c r="M18" s="3">
        <f t="shared" si="4"/>
        <v>0.38543897216274092</v>
      </c>
      <c r="N18" s="3">
        <f t="shared" si="4"/>
        <v>4.5681655960028555</v>
      </c>
      <c r="O18" s="3">
        <f t="shared" si="5"/>
        <v>13.109460768485633</v>
      </c>
      <c r="Q18" s="3">
        <f t="shared" si="6"/>
        <v>2.2412562455389011</v>
      </c>
      <c r="S18" s="3">
        <f t="shared" si="7"/>
        <v>6.8094218415417567</v>
      </c>
      <c r="U18" s="3">
        <f t="shared" si="8"/>
        <v>0.51942806510479844</v>
      </c>
      <c r="W18" s="3">
        <f>AVERAGE(L18:L21)</f>
        <v>1.9628836545324768</v>
      </c>
      <c r="X18" s="3">
        <f t="shared" ref="X18:AF18" si="29">AVERAGE(M18:M21)</f>
        <v>0.35688793718772305</v>
      </c>
      <c r="Y18" s="3">
        <f t="shared" si="29"/>
        <v>2.1948608137044969</v>
      </c>
      <c r="Z18" s="3">
        <f t="shared" si="29"/>
        <v>12.245721666128514</v>
      </c>
      <c r="AB18" s="3">
        <f t="shared" si="29"/>
        <v>2.3197715917201998</v>
      </c>
      <c r="AD18" s="3">
        <f t="shared" si="29"/>
        <v>4.5146324054246971</v>
      </c>
      <c r="AF18" s="3">
        <f t="shared" si="29"/>
        <v>0.36323835393655601</v>
      </c>
      <c r="AI18" s="3">
        <f>AI2</f>
        <v>1.1955745895788723</v>
      </c>
      <c r="AJ18" s="3">
        <f t="shared" ref="AJ18:AK18" si="30">AJ2</f>
        <v>0.34439685938615272</v>
      </c>
      <c r="AK18" s="3">
        <f t="shared" si="30"/>
        <v>3.3012134189864382</v>
      </c>
      <c r="AL18" s="3">
        <f>AL2+20</f>
        <v>20</v>
      </c>
      <c r="AN18" s="3">
        <f>($AI$18-L18)/48</f>
        <v>-1.3755055912443493E-2</v>
      </c>
      <c r="AO18" s="3">
        <f>($AJ$18-M18)/48</f>
        <v>-8.5504401617892084E-4</v>
      </c>
      <c r="AP18" s="3">
        <f>($AK$18-N18)/48</f>
        <v>-2.6394837021175361E-2</v>
      </c>
      <c r="AQ18" s="3">
        <f>($AL$18-O18)/48</f>
        <v>0.14355290065654933</v>
      </c>
      <c r="AS18" s="3">
        <f>AVERAGE(AN18:AN21)</f>
        <v>-1.5985605519866761E-2</v>
      </c>
      <c r="AT18" s="3">
        <f t="shared" ref="AT18:AV18" si="31">AVERAGE(AO18:AO21)</f>
        <v>-2.6023078753271511E-4</v>
      </c>
      <c r="AU18" s="3">
        <f t="shared" si="31"/>
        <v>2.3049012610040442E-2</v>
      </c>
      <c r="AV18" s="3">
        <f t="shared" si="31"/>
        <v>0.16154746528898933</v>
      </c>
    </row>
    <row r="19" spans="1:48" s="3" customFormat="1" x14ac:dyDescent="0.3">
      <c r="A19" s="2" t="s">
        <v>31</v>
      </c>
      <c r="B19" s="5">
        <v>45113</v>
      </c>
      <c r="C19" s="2">
        <v>2.5999999999999999E-2</v>
      </c>
      <c r="D19" s="2">
        <v>4.7999999999999996E-3</v>
      </c>
      <c r="E19" s="2">
        <v>3.5999999999999997E-2</v>
      </c>
      <c r="F19" s="2">
        <v>0.42799999999999999</v>
      </c>
      <c r="G19" s="2"/>
      <c r="H19" s="3">
        <f t="shared" si="2"/>
        <v>3.0799999999999998E-2</v>
      </c>
      <c r="J19" s="3">
        <f t="shared" si="3"/>
        <v>6.6799999999999998E-2</v>
      </c>
      <c r="L19" s="3">
        <f t="shared" si="4"/>
        <v>1.85581727337616</v>
      </c>
      <c r="M19" s="3">
        <f t="shared" si="4"/>
        <v>0.34261241970021411</v>
      </c>
      <c r="N19" s="3">
        <f t="shared" si="4"/>
        <v>2.5695931477516059</v>
      </c>
      <c r="O19" s="3">
        <f t="shared" si="5"/>
        <v>13.819825637713917</v>
      </c>
      <c r="Q19" s="3">
        <f t="shared" si="6"/>
        <v>2.198429693076374</v>
      </c>
      <c r="S19" s="3">
        <f t="shared" si="7"/>
        <v>4.7680228408279799</v>
      </c>
      <c r="U19" s="3">
        <f t="shared" si="8"/>
        <v>0.34501324154309004</v>
      </c>
      <c r="AN19" s="3">
        <f t="shared" ref="AN19:AN21" si="32">($AI$18-L19)/48</f>
        <v>-1.3755055912443493E-2</v>
      </c>
      <c r="AO19" s="3">
        <f t="shared" ref="AO19:AO21" si="33">($AJ$18-M19)/48</f>
        <v>3.7175826790387716E-5</v>
      </c>
      <c r="AP19" s="3">
        <f t="shared" ref="AP19:AP21" si="34">($AK$18-N19)/48</f>
        <v>1.5242088984059007E-2</v>
      </c>
      <c r="AQ19" s="3">
        <f t="shared" ref="AQ19:AQ21" si="35">($AL$18-O19)/48</f>
        <v>0.12875363254762673</v>
      </c>
    </row>
    <row r="20" spans="1:48" s="3" customFormat="1" x14ac:dyDescent="0.3">
      <c r="A20" s="2" t="s">
        <v>32</v>
      </c>
      <c r="B20" s="5">
        <v>45113</v>
      </c>
      <c r="C20" s="2">
        <v>3.3000000000000002E-2</v>
      </c>
      <c r="D20" s="2">
        <v>4.5999999999999999E-3</v>
      </c>
      <c r="E20" s="2">
        <v>8.0000000000000002E-3</v>
      </c>
      <c r="F20" s="2">
        <v>0.33</v>
      </c>
      <c r="G20" s="2"/>
      <c r="H20" s="3">
        <f t="shared" si="2"/>
        <v>3.7600000000000001E-2</v>
      </c>
      <c r="J20" s="3">
        <f t="shared" si="3"/>
        <v>4.5600000000000002E-2</v>
      </c>
      <c r="L20" s="3">
        <f t="shared" si="4"/>
        <v>2.3554603854389722</v>
      </c>
      <c r="M20" s="3">
        <f t="shared" si="4"/>
        <v>0.32833690221270517</v>
      </c>
      <c r="N20" s="3">
        <f t="shared" si="4"/>
        <v>0.57102069950035694</v>
      </c>
      <c r="O20" s="3">
        <f t="shared" si="5"/>
        <v>10.655473038424283</v>
      </c>
      <c r="Q20" s="3">
        <f t="shared" si="6"/>
        <v>2.6837972876516774</v>
      </c>
      <c r="S20" s="3">
        <f t="shared" si="7"/>
        <v>3.2548179871520344</v>
      </c>
      <c r="U20" s="3">
        <f t="shared" si="8"/>
        <v>0.30545973655181363</v>
      </c>
      <c r="AN20" s="3">
        <f>($AI$18-L20)/48</f>
        <v>-2.4164287413752081E-2</v>
      </c>
      <c r="AO20" s="3">
        <f t="shared" si="33"/>
        <v>3.3458244111349056E-4</v>
      </c>
      <c r="AP20" s="3">
        <f t="shared" si="34"/>
        <v>5.6879014989293354E-2</v>
      </c>
      <c r="AQ20" s="3">
        <f t="shared" si="35"/>
        <v>0.19467764503282745</v>
      </c>
    </row>
    <row r="21" spans="1:48" s="3" customFormat="1" x14ac:dyDescent="0.3">
      <c r="A21" s="2" t="s">
        <v>33</v>
      </c>
      <c r="B21" s="5">
        <v>45113</v>
      </c>
      <c r="C21" s="2">
        <v>2.5000000000000001E-2</v>
      </c>
      <c r="D21" s="2">
        <v>5.1999999999999998E-3</v>
      </c>
      <c r="E21" s="2">
        <v>1.4999999999999999E-2</v>
      </c>
      <c r="F21" s="2">
        <v>0.35299999999999998</v>
      </c>
      <c r="G21" s="2"/>
      <c r="H21" s="3">
        <f t="shared" si="2"/>
        <v>3.0200000000000001E-2</v>
      </c>
      <c r="J21" s="3">
        <f t="shared" si="3"/>
        <v>4.5200000000000004E-2</v>
      </c>
      <c r="L21" s="3">
        <f t="shared" si="4"/>
        <v>1.7844396859386153</v>
      </c>
      <c r="M21" s="3">
        <f t="shared" si="4"/>
        <v>0.37116345467523199</v>
      </c>
      <c r="N21" s="3">
        <f t="shared" si="4"/>
        <v>1.0706638115631693</v>
      </c>
      <c r="O21" s="3">
        <f t="shared" si="5"/>
        <v>11.398127219890217</v>
      </c>
      <c r="Q21" s="3">
        <f t="shared" si="6"/>
        <v>2.1556031406138474</v>
      </c>
      <c r="S21" s="3">
        <f t="shared" si="7"/>
        <v>3.2262669521770166</v>
      </c>
      <c r="U21" s="3">
        <f t="shared" si="8"/>
        <v>0.28305237254652182</v>
      </c>
      <c r="AN21" s="3">
        <f t="shared" si="32"/>
        <v>-1.226802284082798E-2</v>
      </c>
      <c r="AO21" s="3">
        <f t="shared" si="33"/>
        <v>-5.5763740185581798E-4</v>
      </c>
      <c r="AP21" s="3">
        <f t="shared" si="34"/>
        <v>4.6469783487984771E-2</v>
      </c>
      <c r="AQ21" s="3">
        <f t="shared" si="35"/>
        <v>0.17920568291895381</v>
      </c>
    </row>
    <row r="22" spans="1:48" x14ac:dyDescent="0.3">
      <c r="A22" s="1" t="s">
        <v>34</v>
      </c>
      <c r="B22" s="4">
        <v>45113</v>
      </c>
      <c r="C22" s="1">
        <v>1.9E-2</v>
      </c>
      <c r="D22" s="1">
        <v>4.0000000000000001E-3</v>
      </c>
      <c r="E22" s="1">
        <v>1.7999999999999999E-2</v>
      </c>
      <c r="F22" s="1">
        <v>0</v>
      </c>
      <c r="G22" s="1"/>
      <c r="H22">
        <f t="shared" si="2"/>
        <v>2.3E-2</v>
      </c>
      <c r="J22">
        <f t="shared" si="3"/>
        <v>4.0999999999999995E-2</v>
      </c>
      <c r="L22">
        <f t="shared" si="4"/>
        <v>1.3561741613133476</v>
      </c>
      <c r="M22">
        <f t="shared" si="4"/>
        <v>0.28551034975017847</v>
      </c>
      <c r="N22">
        <f t="shared" si="4"/>
        <v>1.2847965738758029</v>
      </c>
      <c r="O22">
        <f t="shared" si="5"/>
        <v>0</v>
      </c>
      <c r="Q22">
        <f t="shared" si="6"/>
        <v>1.6416845110635261</v>
      </c>
      <c r="S22">
        <f t="shared" si="7"/>
        <v>2.9264810849393292</v>
      </c>
      <c r="U22" t="e">
        <f t="shared" si="8"/>
        <v>#DIV/0!</v>
      </c>
      <c r="W22">
        <f>AVERAGE(L22:L25)</f>
        <v>1.7309064953604567</v>
      </c>
      <c r="X22">
        <f t="shared" ref="X22:AF22" si="36">AVERAGE(M22:M25)</f>
        <v>0.3640256959314776</v>
      </c>
      <c r="Y22">
        <f t="shared" si="36"/>
        <v>1.4632405424696646</v>
      </c>
      <c r="Z22">
        <f t="shared" si="36"/>
        <v>0</v>
      </c>
      <c r="AB22">
        <f t="shared" si="36"/>
        <v>2.0949321912919343</v>
      </c>
      <c r="AD22">
        <f t="shared" si="36"/>
        <v>3.5581727337615989</v>
      </c>
      <c r="AF22" t="e">
        <f t="shared" si="36"/>
        <v>#DIV/0!</v>
      </c>
      <c r="AI22" s="11">
        <f>AI2+10</f>
        <v>11.195574589578872</v>
      </c>
      <c r="AJ22" s="11">
        <f>AJ2</f>
        <v>0.34439685938615272</v>
      </c>
      <c r="AK22" s="11">
        <f>AK2+10</f>
        <v>13.301213418986439</v>
      </c>
      <c r="AL22" s="11">
        <f>AL2+5</f>
        <v>5</v>
      </c>
      <c r="AN22" s="11">
        <f>($AI$22-L22)/48</f>
        <v>0.20498750892219841</v>
      </c>
      <c r="AO22" s="11">
        <f>($AJ$22-M22)/48</f>
        <v>1.2268022840827969E-3</v>
      </c>
      <c r="AP22" s="11">
        <f>($AK$22-N22)/48</f>
        <v>0.25034201760647162</v>
      </c>
      <c r="AQ22" s="11">
        <f>($AL$22-O22)/48</f>
        <v>0.10416666666666667</v>
      </c>
      <c r="AS22">
        <f>AVERAGE(AN22:AN25)</f>
        <v>0.19718058529621699</v>
      </c>
      <c r="AT22">
        <f t="shared" ref="AT22:AV22" si="37">AVERAGE(AO22:AO25)</f>
        <v>-4.0893409469426682E-4</v>
      </c>
      <c r="AU22">
        <f t="shared" si="37"/>
        <v>0.24662443492743283</v>
      </c>
      <c r="AV22">
        <f t="shared" si="37"/>
        <v>0.10416666666666667</v>
      </c>
    </row>
    <row r="23" spans="1:48" x14ac:dyDescent="0.3">
      <c r="A23" s="1" t="s">
        <v>35</v>
      </c>
      <c r="B23" s="4">
        <v>45113</v>
      </c>
      <c r="C23" s="1">
        <v>2.5000000000000001E-2</v>
      </c>
      <c r="D23" s="1">
        <v>5.4000000000000003E-3</v>
      </c>
      <c r="E23" s="1">
        <v>0.02</v>
      </c>
      <c r="F23" s="1">
        <v>0</v>
      </c>
      <c r="G23" s="1"/>
      <c r="H23">
        <f t="shared" si="2"/>
        <v>3.0400000000000003E-2</v>
      </c>
      <c r="J23">
        <f t="shared" si="3"/>
        <v>5.04E-2</v>
      </c>
      <c r="L23">
        <f t="shared" si="4"/>
        <v>1.7844396859386153</v>
      </c>
      <c r="M23">
        <f t="shared" si="4"/>
        <v>0.38543897216274092</v>
      </c>
      <c r="N23">
        <f t="shared" si="4"/>
        <v>1.4275517487508922</v>
      </c>
      <c r="O23">
        <f t="shared" si="5"/>
        <v>0</v>
      </c>
      <c r="Q23">
        <f t="shared" si="6"/>
        <v>2.1698786581013563</v>
      </c>
      <c r="S23">
        <f t="shared" si="7"/>
        <v>3.5974304068522485</v>
      </c>
      <c r="U23" t="e">
        <f t="shared" si="8"/>
        <v>#DIV/0!</v>
      </c>
      <c r="AI23" s="11"/>
      <c r="AJ23" s="11"/>
      <c r="AK23" s="11"/>
      <c r="AL23" s="11"/>
      <c r="AN23" s="11">
        <f t="shared" ref="AN23:AN25" si="38">($AI$22-L23)/48</f>
        <v>0.19606531049250533</v>
      </c>
      <c r="AO23" s="11">
        <f t="shared" ref="AO23:AO25" si="39">($AJ$22-M23)/48</f>
        <v>-8.5504401617892084E-4</v>
      </c>
      <c r="AP23" s="11">
        <f t="shared" ref="AP23:AP25" si="40">($AK$22-N23)/48</f>
        <v>0.24736795146324056</v>
      </c>
      <c r="AQ23" s="11">
        <f t="shared" ref="AQ23:AQ25" si="41">($AL$22-O23)/48</f>
        <v>0.10416666666666667</v>
      </c>
    </row>
    <row r="24" spans="1:48" x14ac:dyDescent="0.3">
      <c r="A24" s="1" t="s">
        <v>36</v>
      </c>
      <c r="B24" s="4">
        <v>45113</v>
      </c>
      <c r="C24" s="1">
        <v>3.3000000000000002E-2</v>
      </c>
      <c r="D24" s="1">
        <v>5.0000000000000001E-3</v>
      </c>
      <c r="E24" s="1">
        <v>4.0000000000000001E-3</v>
      </c>
      <c r="F24" s="1">
        <v>0</v>
      </c>
      <c r="G24" s="1"/>
      <c r="H24">
        <f t="shared" si="2"/>
        <v>3.7999999999999999E-2</v>
      </c>
      <c r="J24">
        <f t="shared" si="3"/>
        <v>4.1999999999999996E-2</v>
      </c>
      <c r="L24">
        <f t="shared" si="4"/>
        <v>2.3554603854389722</v>
      </c>
      <c r="M24">
        <f t="shared" si="4"/>
        <v>0.35688793718772305</v>
      </c>
      <c r="N24">
        <f t="shared" si="4"/>
        <v>0.28551034975017847</v>
      </c>
      <c r="O24">
        <f t="shared" si="5"/>
        <v>0</v>
      </c>
      <c r="Q24">
        <f t="shared" si="6"/>
        <v>2.7123483226266951</v>
      </c>
      <c r="S24">
        <f t="shared" si="7"/>
        <v>2.9978586723768736</v>
      </c>
      <c r="U24" t="e">
        <f t="shared" si="8"/>
        <v>#DIV/0!</v>
      </c>
      <c r="AI24" s="11"/>
      <c r="AJ24" s="11"/>
      <c r="AK24" s="11"/>
      <c r="AL24" s="11"/>
      <c r="AN24" s="11">
        <f t="shared" si="38"/>
        <v>0.18416904591958125</v>
      </c>
      <c r="AO24" s="11">
        <f t="shared" si="39"/>
        <v>-2.6023078753271517E-4</v>
      </c>
      <c r="AP24" s="11">
        <f t="shared" si="40"/>
        <v>0.27116048060908876</v>
      </c>
      <c r="AQ24" s="11">
        <f t="shared" si="41"/>
        <v>0.10416666666666667</v>
      </c>
    </row>
    <row r="25" spans="1:48" x14ac:dyDescent="0.3">
      <c r="A25" s="1" t="s">
        <v>37</v>
      </c>
      <c r="B25" s="4">
        <v>45113</v>
      </c>
      <c r="C25" s="1">
        <v>0.02</v>
      </c>
      <c r="D25" s="1">
        <v>6.0000000000000001E-3</v>
      </c>
      <c r="E25" s="1">
        <v>0.04</v>
      </c>
      <c r="F25" s="1">
        <v>0</v>
      </c>
      <c r="G25" s="1"/>
      <c r="H25">
        <f t="shared" si="2"/>
        <v>2.6000000000000002E-2</v>
      </c>
      <c r="J25">
        <f t="shared" si="3"/>
        <v>6.6000000000000003E-2</v>
      </c>
      <c r="L25">
        <f t="shared" si="4"/>
        <v>1.4275517487508922</v>
      </c>
      <c r="M25">
        <f t="shared" si="4"/>
        <v>0.42826552462526768</v>
      </c>
      <c r="N25">
        <f t="shared" si="4"/>
        <v>2.8551034975017844</v>
      </c>
      <c r="O25">
        <f t="shared" si="5"/>
        <v>0</v>
      </c>
      <c r="Q25">
        <f t="shared" si="6"/>
        <v>1.85581727337616</v>
      </c>
      <c r="S25">
        <f t="shared" si="7"/>
        <v>4.7109207708779444</v>
      </c>
      <c r="U25" t="e">
        <f t="shared" si="8"/>
        <v>#DIV/0!</v>
      </c>
      <c r="AN25" s="11">
        <f t="shared" si="38"/>
        <v>0.20350047585058292</v>
      </c>
      <c r="AO25" s="11">
        <f t="shared" si="39"/>
        <v>-1.7472638591482282E-3</v>
      </c>
      <c r="AP25" s="11">
        <f t="shared" si="40"/>
        <v>0.21762729003093031</v>
      </c>
      <c r="AQ25" s="11">
        <f t="shared" si="41"/>
        <v>0.10416666666666667</v>
      </c>
    </row>
    <row r="26" spans="1:48" s="3" customFormat="1" x14ac:dyDescent="0.3">
      <c r="A26" s="2" t="s">
        <v>38</v>
      </c>
      <c r="B26" s="5">
        <v>45113</v>
      </c>
      <c r="C26" s="2">
        <v>0.02</v>
      </c>
      <c r="D26" s="2">
        <v>6.0000000000000001E-3</v>
      </c>
      <c r="E26" s="2">
        <v>3.4000000000000002E-2</v>
      </c>
      <c r="F26" s="2">
        <v>0.41299999999999998</v>
      </c>
      <c r="G26" s="2"/>
      <c r="H26" s="3">
        <f t="shared" si="2"/>
        <v>2.6000000000000002E-2</v>
      </c>
      <c r="J26" s="3">
        <f t="shared" si="3"/>
        <v>6.0000000000000005E-2</v>
      </c>
      <c r="L26" s="3">
        <f t="shared" si="4"/>
        <v>1.4275517487508922</v>
      </c>
      <c r="M26" s="3">
        <f t="shared" si="4"/>
        <v>0.42826552462526768</v>
      </c>
      <c r="N26" s="3">
        <f t="shared" si="4"/>
        <v>2.426837972876517</v>
      </c>
      <c r="O26" s="3">
        <f t="shared" si="5"/>
        <v>13.335485954149176</v>
      </c>
      <c r="Q26" s="3">
        <f t="shared" si="6"/>
        <v>1.85581727337616</v>
      </c>
      <c r="S26" s="3">
        <f t="shared" si="7"/>
        <v>4.282655246252677</v>
      </c>
      <c r="U26" s="3">
        <f t="shared" si="8"/>
        <v>0.32114729534248282</v>
      </c>
      <c r="W26" s="3">
        <f>AVERAGE(L26:L29)</f>
        <v>1.85581727337616</v>
      </c>
      <c r="X26" s="3">
        <f t="shared" ref="X26:AF26" si="42">AVERAGE(M26:M29)</f>
        <v>0.39257673090649536</v>
      </c>
      <c r="Y26" s="3">
        <f t="shared" si="42"/>
        <v>7.2448251249107791</v>
      </c>
      <c r="Z26" s="3">
        <f t="shared" si="42"/>
        <v>14.086212463674524</v>
      </c>
      <c r="AB26" s="3">
        <f t="shared" si="42"/>
        <v>2.2483940042826553</v>
      </c>
      <c r="AD26" s="3">
        <f t="shared" si="42"/>
        <v>9.4932191291934345</v>
      </c>
      <c r="AF26" s="3">
        <f t="shared" si="42"/>
        <v>0.66135489529193792</v>
      </c>
      <c r="AI26" s="3">
        <f>AI2+10</f>
        <v>11.195574589578872</v>
      </c>
      <c r="AJ26" s="3">
        <f>AJ2</f>
        <v>0.34439685938615272</v>
      </c>
      <c r="AK26" s="3">
        <f>AK2+10</f>
        <v>13.301213418986439</v>
      </c>
      <c r="AL26" s="3">
        <f>AL2+20</f>
        <v>20</v>
      </c>
      <c r="AN26" s="3">
        <f>($AI$26-L26)/48</f>
        <v>0.20350047585058292</v>
      </c>
      <c r="AO26" s="3">
        <f>($AJ$26-M26)/48</f>
        <v>-1.7472638591482282E-3</v>
      </c>
      <c r="AP26" s="3">
        <f>($AK$26-N26)/48</f>
        <v>0.22654948846062339</v>
      </c>
      <c r="AQ26" s="3">
        <f>($AL$26-O26)/48</f>
        <v>0.13884404262189218</v>
      </c>
      <c r="AS26" s="3">
        <f>AVERAGE(AN26:AN29)</f>
        <v>0.19457827742088984</v>
      </c>
      <c r="AT26" s="3">
        <f t="shared" ref="AT26:AV26" si="43">AVERAGE(AO26:AO29)</f>
        <v>-1.0037473233404717E-3</v>
      </c>
      <c r="AU26" s="3">
        <f t="shared" si="43"/>
        <v>0.12617475612657625</v>
      </c>
      <c r="AV26" s="3">
        <f t="shared" si="43"/>
        <v>0.12320390700678074</v>
      </c>
    </row>
    <row r="27" spans="1:48" s="3" customFormat="1" x14ac:dyDescent="0.3">
      <c r="A27" s="2" t="s">
        <v>39</v>
      </c>
      <c r="B27" s="5">
        <v>45113</v>
      </c>
      <c r="C27" s="2">
        <v>2.5999999999999999E-2</v>
      </c>
      <c r="D27" s="2">
        <v>6.4000000000000003E-3</v>
      </c>
      <c r="E27" s="2">
        <v>5.7000000000000002E-2</v>
      </c>
      <c r="F27" s="2">
        <v>0.41799999999999998</v>
      </c>
      <c r="G27" s="2"/>
      <c r="H27" s="3">
        <f t="shared" si="2"/>
        <v>3.2399999999999998E-2</v>
      </c>
      <c r="J27" s="3">
        <f t="shared" si="3"/>
        <v>8.9400000000000007E-2</v>
      </c>
      <c r="L27" s="3">
        <f t="shared" si="4"/>
        <v>1.85581727337616</v>
      </c>
      <c r="M27" s="3">
        <f t="shared" si="4"/>
        <v>0.4568165596002855</v>
      </c>
      <c r="N27" s="3">
        <f t="shared" si="4"/>
        <v>4.0685224839400433</v>
      </c>
      <c r="O27" s="3">
        <f t="shared" si="5"/>
        <v>13.496932515337424</v>
      </c>
      <c r="Q27" s="3">
        <f t="shared" si="6"/>
        <v>2.3126338329764455</v>
      </c>
      <c r="S27" s="3">
        <f t="shared" si="7"/>
        <v>6.3811563169164884</v>
      </c>
      <c r="U27" s="3">
        <f t="shared" si="8"/>
        <v>0.47278567257153981</v>
      </c>
      <c r="AN27" s="3">
        <f t="shared" ref="AN27:AN29" si="44">($AI$26-L27)/48</f>
        <v>0.19457827742088982</v>
      </c>
      <c r="AO27" s="3">
        <f t="shared" ref="AO27:AO29" si="45">($AJ$26-M27)/48</f>
        <v>-2.3420770877944329E-3</v>
      </c>
      <c r="AP27" s="3">
        <f t="shared" ref="AP27:AP29" si="46">($AK$26-N27)/48</f>
        <v>0.19234772781346657</v>
      </c>
      <c r="AQ27" s="3">
        <f t="shared" ref="AQ27:AQ29" si="47">($AL$26-O27)/48</f>
        <v>0.135480572597137</v>
      </c>
    </row>
    <row r="28" spans="1:48" s="3" customFormat="1" x14ac:dyDescent="0.3">
      <c r="A28" s="2" t="s">
        <v>40</v>
      </c>
      <c r="B28" s="5">
        <v>45113</v>
      </c>
      <c r="C28" s="2">
        <v>3.9E-2</v>
      </c>
      <c r="D28" s="2">
        <v>4.7000000000000002E-3</v>
      </c>
      <c r="E28" s="2">
        <v>0.14899999999999999</v>
      </c>
      <c r="F28" s="2">
        <v>0.44900000000000001</v>
      </c>
      <c r="G28" s="2"/>
      <c r="H28" s="3">
        <f t="shared" si="2"/>
        <v>4.3700000000000003E-2</v>
      </c>
      <c r="J28" s="3">
        <f t="shared" si="3"/>
        <v>0.19269999999999998</v>
      </c>
      <c r="L28" s="3">
        <f t="shared" si="4"/>
        <v>2.78372591006424</v>
      </c>
      <c r="M28" s="3">
        <f t="shared" si="4"/>
        <v>0.33547466095645967</v>
      </c>
      <c r="N28" s="3">
        <f t="shared" si="4"/>
        <v>10.635260528194147</v>
      </c>
      <c r="O28" s="3">
        <f t="shared" si="5"/>
        <v>14.497901194704554</v>
      </c>
      <c r="Q28" s="3">
        <f t="shared" si="6"/>
        <v>3.1192005710206998</v>
      </c>
      <c r="S28" s="3">
        <f t="shared" si="7"/>
        <v>13.754461099214847</v>
      </c>
      <c r="U28" s="3">
        <f t="shared" si="8"/>
        <v>0.94872084686566549</v>
      </c>
      <c r="AN28" s="3">
        <f t="shared" si="44"/>
        <v>0.17524684748988817</v>
      </c>
      <c r="AO28" s="3">
        <f t="shared" si="45"/>
        <v>1.8587913395193856E-4</v>
      </c>
      <c r="AP28" s="3">
        <f t="shared" si="46"/>
        <v>5.5540685224839424E-2</v>
      </c>
      <c r="AQ28" s="3">
        <f t="shared" si="47"/>
        <v>0.11462705844365513</v>
      </c>
    </row>
    <row r="29" spans="1:48" s="3" customFormat="1" x14ac:dyDescent="0.3">
      <c r="A29" s="2" t="s">
        <v>41</v>
      </c>
      <c r="B29" s="5">
        <v>45113</v>
      </c>
      <c r="C29" s="2">
        <v>1.9E-2</v>
      </c>
      <c r="D29" s="2">
        <v>4.8999999999999998E-3</v>
      </c>
      <c r="E29" s="2">
        <v>0.16600000000000001</v>
      </c>
      <c r="F29" s="2">
        <v>0.46500000000000002</v>
      </c>
      <c r="G29" s="2"/>
      <c r="H29" s="3">
        <f t="shared" si="2"/>
        <v>2.3899999999999998E-2</v>
      </c>
      <c r="J29" s="3">
        <f t="shared" si="3"/>
        <v>0.18990000000000001</v>
      </c>
      <c r="L29" s="3">
        <f t="shared" si="4"/>
        <v>1.3561741613133476</v>
      </c>
      <c r="M29" s="3">
        <f t="shared" si="4"/>
        <v>0.34975017844396861</v>
      </c>
      <c r="N29" s="3">
        <f t="shared" si="4"/>
        <v>11.848679514632407</v>
      </c>
      <c r="O29" s="3">
        <f t="shared" si="5"/>
        <v>15.014530190506944</v>
      </c>
      <c r="Q29" s="3">
        <f t="shared" si="6"/>
        <v>1.7059243397573161</v>
      </c>
      <c r="S29" s="3">
        <f t="shared" si="7"/>
        <v>13.554603854389722</v>
      </c>
      <c r="U29" s="3">
        <f>S29/O29</f>
        <v>0.90276576638806372</v>
      </c>
      <c r="AN29" s="3">
        <f t="shared" si="44"/>
        <v>0.20498750892219841</v>
      </c>
      <c r="AO29" s="3">
        <f t="shared" si="45"/>
        <v>-1.1152748037116429E-4</v>
      </c>
      <c r="AP29" s="3">
        <f t="shared" si="46"/>
        <v>3.0261123007375674E-2</v>
      </c>
      <c r="AQ29" s="3">
        <f t="shared" si="47"/>
        <v>0.10386395436443867</v>
      </c>
    </row>
    <row r="30" spans="1:48" x14ac:dyDescent="0.3">
      <c r="D30" s="1"/>
    </row>
    <row r="31" spans="1:48" x14ac:dyDescent="0.3">
      <c r="D31" s="1"/>
    </row>
    <row r="32" spans="1:48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2024-03-07T14:32:41Z</dcterms:created>
  <dcterms:modified xsi:type="dcterms:W3CDTF">2024-03-07T22:41:30Z</dcterms:modified>
</cp:coreProperties>
</file>